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40" windowHeight="6150" tabRatio="458" activeTab="5"/>
  </bookViews>
  <sheets>
    <sheet name="Ky1" sheetId="1" r:id="rId1"/>
    <sheet name="Ky2" sheetId="2" r:id="rId2"/>
    <sheet name="Nam1" sheetId="3" r:id="rId3"/>
    <sheet name="Ky3" sheetId="4" r:id="rId4"/>
    <sheet name="Nam2" sheetId="5" r:id="rId5"/>
    <sheet name="Ky5" sheetId="6" r:id="rId6"/>
    <sheet name="TL K3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<sst xmlns="http://schemas.openxmlformats.org/spreadsheetml/2006/main" count="3644" uniqueCount="284">
  <si>
    <t>STT</t>
  </si>
  <si>
    <t>Hä vµ</t>
  </si>
  <si>
    <t>tªn</t>
  </si>
  <si>
    <t>§iÓm häc tr×nh</t>
  </si>
  <si>
    <t>Lª TuÊn</t>
  </si>
  <si>
    <t>Anh</t>
  </si>
  <si>
    <t>NguyÔn V¨n</t>
  </si>
  <si>
    <t>B¶o</t>
  </si>
  <si>
    <t>Hoµng Ngäc</t>
  </si>
  <si>
    <t>Ba</t>
  </si>
  <si>
    <t>Ph¹m §×nh</t>
  </si>
  <si>
    <t>C­¬ng</t>
  </si>
  <si>
    <t>Phan V¨n</t>
  </si>
  <si>
    <t>C­êng</t>
  </si>
  <si>
    <t xml:space="preserve">Phan C«ng </t>
  </si>
  <si>
    <t>ThiÒu H÷u</t>
  </si>
  <si>
    <t>ChiÕn</t>
  </si>
  <si>
    <t>Lª §×nh</t>
  </si>
  <si>
    <t>Cõ</t>
  </si>
  <si>
    <t>Phïng V¨n</t>
  </si>
  <si>
    <t>D­¬ng</t>
  </si>
  <si>
    <t>TrÞnh V¨n</t>
  </si>
  <si>
    <t>Cao V¨n</t>
  </si>
  <si>
    <t>Bïi V¨n</t>
  </si>
  <si>
    <t>Dòng</t>
  </si>
  <si>
    <t>Lª B¸</t>
  </si>
  <si>
    <t xml:space="preserve">Ph¹m TiÕn </t>
  </si>
  <si>
    <t>§¹t</t>
  </si>
  <si>
    <t>TrÇn Thµnh</t>
  </si>
  <si>
    <t>Vò Hoµng</t>
  </si>
  <si>
    <t>§iÖp</t>
  </si>
  <si>
    <t>§ç V¨n</t>
  </si>
  <si>
    <t>H¹nh</t>
  </si>
  <si>
    <t xml:space="preserve">Ph¹m H÷u </t>
  </si>
  <si>
    <t>Héi</t>
  </si>
  <si>
    <t>Lª V¨n</t>
  </si>
  <si>
    <t>Hïng</t>
  </si>
  <si>
    <t>Chu Thanh</t>
  </si>
  <si>
    <t>HiÖp</t>
  </si>
  <si>
    <t>Lª Nh­</t>
  </si>
  <si>
    <t>Hoµ</t>
  </si>
  <si>
    <t>NguyÔn Tµi</t>
  </si>
  <si>
    <t>Hoµng</t>
  </si>
  <si>
    <t>§Æng V¨n</t>
  </si>
  <si>
    <t>Khang</t>
  </si>
  <si>
    <t xml:space="preserve">Lª Sü </t>
  </si>
  <si>
    <t>Kh¸nh</t>
  </si>
  <si>
    <t>Kú</t>
  </si>
  <si>
    <t>NguyÔn Hoµng</t>
  </si>
  <si>
    <t>Léc</t>
  </si>
  <si>
    <t>Ph¹m S¬n</t>
  </si>
  <si>
    <t>Linh</t>
  </si>
  <si>
    <t>Phan Hång</t>
  </si>
  <si>
    <t>Long</t>
  </si>
  <si>
    <t>NguyÔn TiÕn</t>
  </si>
  <si>
    <t>Lª Quang</t>
  </si>
  <si>
    <t>Lª Huy</t>
  </si>
  <si>
    <t>Miªn</t>
  </si>
  <si>
    <t>Ng« V¨n</t>
  </si>
  <si>
    <t>Minh</t>
  </si>
  <si>
    <t>L­¬ng §øc</t>
  </si>
  <si>
    <t>Ph­¬ng</t>
  </si>
  <si>
    <t>Phóc</t>
  </si>
  <si>
    <t>§oµn ThÕ</t>
  </si>
  <si>
    <t>Qu©n</t>
  </si>
  <si>
    <t>NguyÔn ViÕt</t>
  </si>
  <si>
    <t>Quang</t>
  </si>
  <si>
    <t>Lª Kh¾c</t>
  </si>
  <si>
    <t>Quý</t>
  </si>
  <si>
    <t>Mai V¨n</t>
  </si>
  <si>
    <t>QuyÕt</t>
  </si>
  <si>
    <t>Lª C«ng</t>
  </si>
  <si>
    <t>S¬n</t>
  </si>
  <si>
    <t>T­</t>
  </si>
  <si>
    <t>T©m</t>
  </si>
  <si>
    <t xml:space="preserve">Hoµng V¨n </t>
  </si>
  <si>
    <t>TrÇn V¨n</t>
  </si>
  <si>
    <t>Tµi</t>
  </si>
  <si>
    <t xml:space="preserve">Mai ViÕt </t>
  </si>
  <si>
    <t>Thµnh</t>
  </si>
  <si>
    <t xml:space="preserve">Tèng V¨n </t>
  </si>
  <si>
    <t>Thanh</t>
  </si>
  <si>
    <t xml:space="preserve">TrÇn §×nh </t>
  </si>
  <si>
    <t>ThÕ</t>
  </si>
  <si>
    <t>§ç Xu©n</t>
  </si>
  <si>
    <t>Thøc</t>
  </si>
  <si>
    <t>Lª TÕ</t>
  </si>
  <si>
    <t>ThÞnh</t>
  </si>
  <si>
    <t>NguyÔn §øc</t>
  </si>
  <si>
    <t>ThuËn</t>
  </si>
  <si>
    <t>Thuú</t>
  </si>
  <si>
    <t>Lª Thanh</t>
  </si>
  <si>
    <t>Tïng</t>
  </si>
  <si>
    <t>NguyÔn Quang</t>
  </si>
  <si>
    <t>Toµn</t>
  </si>
  <si>
    <t xml:space="preserve">Lª Träng </t>
  </si>
  <si>
    <t>TriÓn</t>
  </si>
  <si>
    <t>Lª Anh</t>
  </si>
  <si>
    <t>TuÊn</t>
  </si>
  <si>
    <t>VÜ</t>
  </si>
  <si>
    <t>§iÓm thi HP</t>
  </si>
  <si>
    <t>LÇn 1</t>
  </si>
  <si>
    <t>LÇn 2</t>
  </si>
  <si>
    <t xml:space="preserve">   Tªn häc phÇn:TiÕng anh.     Sè §VHT: 6</t>
  </si>
  <si>
    <t>B¶ng ®iÓm ®¸nh gi¸ häc phÇn</t>
  </si>
  <si>
    <t xml:space="preserve">   Tªn häc phÇn:Ho¸.     Sè §VHT: 5</t>
  </si>
  <si>
    <t xml:space="preserve">   Tªn häc phÇn:§¹i sè.     Sè §VHT:5</t>
  </si>
  <si>
    <t xml:space="preserve">   Tªn häc phÇn:TriÕt häc P1.     Sè §VHT: 3</t>
  </si>
  <si>
    <t xml:space="preserve">   Tªn häc phÇn:TriÕt häc P2.     Sè §VHT: 3</t>
  </si>
  <si>
    <t>Líp §H XDC§ k10</t>
  </si>
  <si>
    <t xml:space="preserve">   Tªn häc phÇn:Thùc hµnh vËt lý §CA1.     Sè §VHT: 1</t>
  </si>
  <si>
    <t xml:space="preserve">    Tr­êng ®¹i häc Hång §øc</t>
  </si>
  <si>
    <t>Khoa: Kü THUËT C¤NG NGHÖ</t>
  </si>
  <si>
    <t>SBD</t>
  </si>
  <si>
    <t>Hä lãt</t>
  </si>
  <si>
    <t>Tªn</t>
  </si>
  <si>
    <t>TBC k×1 (28T)</t>
  </si>
  <si>
    <t>L1</t>
  </si>
  <si>
    <t>L2</t>
  </si>
  <si>
    <t xml:space="preserve"> </t>
  </si>
  <si>
    <t xml:space="preserve">   Tªn häc phÇn: gi¶i tÝch.     Sè §VHT: 5</t>
  </si>
  <si>
    <t xml:space="preserve">   Tªn häc phÇn: kinh tÕ chÝnh trÞ .     Sè §VHT: 5</t>
  </si>
  <si>
    <t xml:space="preserve">   Tªn häc phÇn: tin ®¹i c­¬ng .     Sè §VHT:  5</t>
  </si>
  <si>
    <t xml:space="preserve">   Tªn häc phÇn: Ph¸p luËt ®¹i c­¬ng .    Sè §VHT: 3 </t>
  </si>
  <si>
    <t xml:space="preserve">   Tªn häc phÇn: thùc hµnh vl®c a1.     Sè §VHT: 1</t>
  </si>
  <si>
    <t xml:space="preserve">   Tªn häc phÇn: thùc hµnh vl®cA2.     Sè §VHT: 1</t>
  </si>
  <si>
    <t xml:space="preserve">   Tªn häc phÇn: vËt lý §C a2 .     Sè §VHT: 3</t>
  </si>
  <si>
    <t>XÕp lo¹i CN</t>
  </si>
  <si>
    <t>Vü</t>
  </si>
  <si>
    <t>TBC k×1 (31T)</t>
  </si>
  <si>
    <t>TBC CN</t>
  </si>
  <si>
    <t xml:space="preserve">   Tªn häc phÇn: ph­¬ng ph¸p tÝnh     Sè §VHT: 2</t>
  </si>
  <si>
    <t xml:space="preserve">   Tªn häc phÇn: gi¶i tÝch 2     Sè §VHT: 5</t>
  </si>
  <si>
    <t>PPT (2)</t>
  </si>
  <si>
    <t>GT2 (5)</t>
  </si>
  <si>
    <t>TANH3 (6)</t>
  </si>
  <si>
    <t>CHCS1 (5)</t>
  </si>
  <si>
    <t>CHCS2 (3)</t>
  </si>
  <si>
    <t>HH (2)</t>
  </si>
  <si>
    <t>SBVL1 (5)</t>
  </si>
  <si>
    <t>NMQT (2)</t>
  </si>
  <si>
    <t>k/®</t>
  </si>
  <si>
    <t>VLXD (5)</t>
  </si>
  <si>
    <t>XSTK (3)</t>
  </si>
  <si>
    <t>ĐCCT (4)</t>
  </si>
  <si>
    <t>k/đ</t>
  </si>
  <si>
    <t>VKT1 (4)</t>
  </si>
  <si>
    <t>DANH SÁCH THI LẠI LỚP ĐH XDCD K10 NĂM HỌC 2008-2009</t>
  </si>
  <si>
    <r>
      <t xml:space="preserve"> Tr­êng ®¹i häc Hång ®øc</t>
    </r>
    <r>
      <rPr>
        <sz val="14"/>
        <rFont val=".VnTimeH"/>
        <family val="2"/>
      </rPr>
      <t xml:space="preserve">                         </t>
    </r>
    <r>
      <rPr>
        <b/>
        <sz val="16"/>
        <rFont val=".VnTimeH"/>
        <family val="2"/>
      </rPr>
      <t>b¶ng §iÓm thi häc phÇn</t>
    </r>
  </si>
  <si>
    <t>Phßng thi:…………..</t>
  </si>
  <si>
    <r>
      <t xml:space="preserve"> Buæi thi:</t>
    </r>
    <r>
      <rPr>
        <sz val="14"/>
        <rFont val=".VnTime"/>
        <family val="2"/>
      </rPr>
      <t>………..</t>
    </r>
    <r>
      <rPr>
        <b/>
        <i/>
        <sz val="14"/>
        <rFont val=".VnTime"/>
        <family val="2"/>
      </rPr>
      <t>.ngµy</t>
    </r>
    <r>
      <rPr>
        <sz val="14"/>
        <rFont val=".VnTime"/>
        <family val="2"/>
      </rPr>
      <t>……</t>
    </r>
    <r>
      <rPr>
        <b/>
        <i/>
        <sz val="14"/>
        <rFont val=".VnTime"/>
        <family val="2"/>
      </rPr>
      <t>th¸ng</t>
    </r>
    <r>
      <rPr>
        <sz val="14"/>
        <rFont val=".VnTime"/>
        <family val="2"/>
      </rPr>
      <t>……</t>
    </r>
    <r>
      <rPr>
        <b/>
        <i/>
        <sz val="14"/>
        <rFont val=".VnTime"/>
        <family val="2"/>
      </rPr>
      <t>n¨m 200</t>
    </r>
    <r>
      <rPr>
        <sz val="14"/>
        <rFont val=".VnTime"/>
        <family val="2"/>
      </rPr>
      <t>…</t>
    </r>
  </si>
  <si>
    <t>TT</t>
  </si>
  <si>
    <t xml:space="preserve">  M· SV</t>
  </si>
  <si>
    <t xml:space="preserve">Hä vµ </t>
  </si>
  <si>
    <t>M· ®Ò</t>
  </si>
  <si>
    <t>Sè tê</t>
  </si>
  <si>
    <t>Ch÷ kÝ</t>
  </si>
  <si>
    <t>§iÓm</t>
  </si>
  <si>
    <t>Ghi chó</t>
  </si>
  <si>
    <t>Sè</t>
  </si>
  <si>
    <t>Ch÷</t>
  </si>
  <si>
    <t>Giang</t>
  </si>
  <si>
    <t>Tæng sè SV theo danh s¸ch:……….Sè dù thi…………Sè bµi thi…….. Sè tê giÊy thi…….</t>
  </si>
  <si>
    <t>Sè SV bÞ xö lý kû luËt:…… …..trong ®ã khiÓn tr¸ch………C¶nh c¸o……...§×nh chØ…….</t>
  </si>
  <si>
    <r>
      <t>Tæng hîp ®iÓm: Kh¸, giái:</t>
    </r>
    <r>
      <rPr>
        <sz val="14"/>
        <rFont val=".VnTime"/>
        <family val="2"/>
      </rPr>
      <t xml:space="preserve">……………, </t>
    </r>
    <r>
      <rPr>
        <b/>
        <sz val="14"/>
        <rFont val=".VnTime"/>
        <family val="2"/>
      </rPr>
      <t>Trung b×nh:</t>
    </r>
    <r>
      <rPr>
        <sz val="14"/>
        <rFont val=".VnTime"/>
        <family val="2"/>
      </rPr>
      <t>………..,</t>
    </r>
    <r>
      <rPr>
        <b/>
        <sz val="14"/>
        <rFont val=".VnTime"/>
        <family val="2"/>
      </rPr>
      <t xml:space="preserve"> YÕu, kÐm</t>
    </r>
    <r>
      <rPr>
        <sz val="14"/>
        <rFont val=".VnTime"/>
        <family val="2"/>
      </rPr>
      <t>…………….</t>
    </r>
  </si>
  <si>
    <t xml:space="preserve"> CBCT1                          CBCT 2                     CBchÊm thi 1              CB chÊm thi 2                tr­ëng bé m«n chÊm thi</t>
  </si>
  <si>
    <t>Nam</t>
  </si>
  <si>
    <t>Trung</t>
  </si>
  <si>
    <t>Líp: §H XDCD K10</t>
  </si>
  <si>
    <r>
      <t>Häc phÇn:</t>
    </r>
    <r>
      <rPr>
        <b/>
        <i/>
        <sz val="13"/>
        <rFont val=".VnTime"/>
        <family val="2"/>
      </rPr>
      <t xml:space="preserve">       TiÕng Anh 3        </t>
    </r>
    <r>
      <rPr>
        <b/>
        <i/>
        <sz val="14"/>
        <rFont val=".VnTime"/>
        <family val="2"/>
      </rPr>
      <t>Sè ®vht: 6</t>
    </r>
  </si>
  <si>
    <r>
      <rPr>
        <b/>
        <u val="single"/>
        <sz val="12"/>
        <rFont val=".VnTimeH"/>
        <family val="2"/>
      </rPr>
      <t>Khoa kü thuËt-c«ng nghÖ</t>
    </r>
    <r>
      <rPr>
        <sz val="12"/>
        <rFont val=".VnTimeH"/>
        <family val="2"/>
      </rPr>
      <t xml:space="preserve">                      </t>
    </r>
    <r>
      <rPr>
        <sz val="13"/>
        <rFont val=".VnTimeH"/>
        <family val="2"/>
      </rPr>
      <t>häc k×    -n¨m häc 200  -200  -  lÇn 2</t>
    </r>
  </si>
  <si>
    <t>Hïng'</t>
  </si>
  <si>
    <t>Líp: §H XDDD&amp;CN K10</t>
  </si>
  <si>
    <t>NguyÔn Quèc</t>
  </si>
  <si>
    <t>Hoµng Minh</t>
  </si>
  <si>
    <t>Chuyªn</t>
  </si>
  <si>
    <t xml:space="preserve">TrÇn H÷u </t>
  </si>
  <si>
    <t>§¨ng</t>
  </si>
  <si>
    <t>Hoµng V¨n</t>
  </si>
  <si>
    <t>H»ng</t>
  </si>
  <si>
    <t xml:space="preserve">Lª Xu©n </t>
  </si>
  <si>
    <t>H­ng</t>
  </si>
  <si>
    <t>Ph¹m V¨n</t>
  </si>
  <si>
    <t xml:space="preserve">Lª H÷u </t>
  </si>
  <si>
    <t>Hoµn</t>
  </si>
  <si>
    <t xml:space="preserve">Lª C«ng </t>
  </si>
  <si>
    <t>KÕt</t>
  </si>
  <si>
    <t>NguyÔn Thanh</t>
  </si>
  <si>
    <t>L©m</t>
  </si>
  <si>
    <t>Lùc</t>
  </si>
  <si>
    <t>NguyÔn Träng</t>
  </si>
  <si>
    <t>Tr­¬ng Khoa</t>
  </si>
  <si>
    <t>Ngäc</t>
  </si>
  <si>
    <t>§oµn ThÞ</t>
  </si>
  <si>
    <t xml:space="preserve">Ng« Quèc </t>
  </si>
  <si>
    <t>Phong</t>
  </si>
  <si>
    <t>TrÞnh Thanh</t>
  </si>
  <si>
    <t>T«n</t>
  </si>
  <si>
    <t xml:space="preserve">Hoµng ThÕ </t>
  </si>
  <si>
    <t xml:space="preserve">§inh Xu©n </t>
  </si>
  <si>
    <t>Th¾ng</t>
  </si>
  <si>
    <t>Thiªn</t>
  </si>
  <si>
    <t xml:space="preserve">NguyÔn H÷u </t>
  </si>
  <si>
    <t>TiÒm</t>
  </si>
  <si>
    <t>Vò Quang</t>
  </si>
  <si>
    <t>TrÇn Minh</t>
  </si>
  <si>
    <t>ViÖt</t>
  </si>
  <si>
    <t>KTT</t>
  </si>
  <si>
    <t>v¾ng</t>
  </si>
  <si>
    <t>Hä vµ tªn</t>
  </si>
  <si>
    <t>4</t>
  </si>
  <si>
    <t>2</t>
  </si>
  <si>
    <t>5</t>
  </si>
  <si>
    <t>3</t>
  </si>
  <si>
    <t>6</t>
  </si>
  <si>
    <t>VËt lý ®¹i c­¬ng A1</t>
  </si>
  <si>
    <t>Thùc hµnh Hãa §C</t>
  </si>
  <si>
    <t>§¹i sè</t>
  </si>
  <si>
    <t>Hãa ®¹i c­¬ng</t>
  </si>
  <si>
    <t>TriÕt häc 1</t>
  </si>
  <si>
    <t>TriÕt häc 2</t>
  </si>
  <si>
    <t xml:space="preserve">TiÕng anh </t>
  </si>
  <si>
    <t>Gi¶i tÝch 1</t>
  </si>
  <si>
    <t>TiÕng anh 2</t>
  </si>
  <si>
    <t>Kinh tÕ chÝnh trÞ</t>
  </si>
  <si>
    <t>Tin ®¹i c­¬ng</t>
  </si>
  <si>
    <t>Ph¸p luËt ®¹i c­¬ng</t>
  </si>
  <si>
    <t>Thùc hµnh vËt lý §C A2</t>
  </si>
  <si>
    <t>Thùc hµnh vËt lý §C A1</t>
  </si>
  <si>
    <t>VËt lý ®¹i c­¬ng</t>
  </si>
  <si>
    <t>1</t>
  </si>
  <si>
    <t>Ph­¬ng ph¸p tÝnh</t>
  </si>
  <si>
    <t>Gi¶i tÝch 2</t>
  </si>
  <si>
    <t>TiÕng anh 3</t>
  </si>
  <si>
    <t>C¬ häc c¬ së 1</t>
  </si>
  <si>
    <t>C¬ häc c¬ së 2</t>
  </si>
  <si>
    <t>H×nh Häa</t>
  </si>
  <si>
    <t>NhËp m«n qu¶n trÞ</t>
  </si>
  <si>
    <t>Søc bÇn vËt liÖu 1</t>
  </si>
  <si>
    <t>VËt liÖu x©y dùng</t>
  </si>
  <si>
    <t>X¸c suÊt thèng kª</t>
  </si>
  <si>
    <t>§Þa ch¸t c«ng tr×nh</t>
  </si>
  <si>
    <t>VÏ kü thuËt 1</t>
  </si>
  <si>
    <t>§o ®¹c</t>
  </si>
  <si>
    <t>Thùc tËp ®o ®¹c</t>
  </si>
  <si>
    <t>Søc bÒn vËt liÖu 2</t>
  </si>
  <si>
    <t>TiÕng Anh chuyªn ngµnh</t>
  </si>
  <si>
    <t>TBC k× 2 (31T)</t>
  </si>
  <si>
    <t>z</t>
  </si>
  <si>
    <t xml:space="preserve">Thanh Hãa ngµy    th¸ng    n¨m    </t>
  </si>
  <si>
    <t>TRî Lý GI¸O Vô</t>
  </si>
  <si>
    <t>P.TR¦ëNG KHOA</t>
  </si>
  <si>
    <t xml:space="preserve">    TL HiÖu tr­ëng</t>
  </si>
  <si>
    <t xml:space="preserve">  TR¦ëNG PHßNG §µO T¹O</t>
  </si>
  <si>
    <t xml:space="preserve">  NguyÔn ThÞ Dung</t>
  </si>
  <si>
    <t xml:space="preserve">     TS.Lª ViÕt B¸u</t>
  </si>
  <si>
    <t xml:space="preserve">    TS. Hoµng Nam</t>
  </si>
  <si>
    <t>S T T</t>
  </si>
  <si>
    <t>Thanh Ho¸, ngµy   th¸ng   n¨m 20</t>
  </si>
  <si>
    <t xml:space="preserve">   Trî lý gi¸o vô</t>
  </si>
  <si>
    <t>P. Tr­ëng khoa</t>
  </si>
  <si>
    <t>TL HiÖu tr­ëng</t>
  </si>
  <si>
    <t xml:space="preserve">    TR¦ëNG PHßNG §µO T¹O</t>
  </si>
  <si>
    <t>TS.Lª ViÕt B¸u</t>
  </si>
  <si>
    <t>TS Hoµng Nam</t>
  </si>
  <si>
    <t xml:space="preserve">  TS. Hoµng Nam</t>
  </si>
  <si>
    <t>B¶ng ®iÓm §¸NH GI¸ häc phÇn</t>
  </si>
  <si>
    <t xml:space="preserve">         HäC Kú: 1 N¡M HäC:2008-2009</t>
  </si>
  <si>
    <t xml:space="preserve">       TS.Lª ViÕt B¸u</t>
  </si>
  <si>
    <t>NguyÔn Văn</t>
  </si>
  <si>
    <t xml:space="preserve">   Tªn häc phÇn:TIÕNG ANH2    Sè §VHT: 6</t>
  </si>
  <si>
    <t>Tªn häc phÇn: Chñ nghÜa x· héi KH     Sè §VHT: 4</t>
  </si>
  <si>
    <t>§iÓm TK häc phÇn</t>
  </si>
  <si>
    <t>k/d</t>
  </si>
  <si>
    <t xml:space="preserve">                                        B¶ng ®iÓm §¸NH GI¸ häc phÇn</t>
  </si>
  <si>
    <t xml:space="preserve">                                                                  HäC Kú: 1 N¡M HäC:2009-2010</t>
  </si>
  <si>
    <t xml:space="preserve">  P. Tr­ëng khoa</t>
  </si>
  <si>
    <t>TBC c¶n n¨m</t>
  </si>
  <si>
    <t>XÕp lo¹i c¶ n¨m</t>
  </si>
  <si>
    <t xml:space="preserve">  Häc kú: 1  N¨m häc: 2007 - 2008                </t>
  </si>
  <si>
    <t xml:space="preserve"> Tªn häc phÇn: VËt lý ®¹i c­¬ng A1.     Sè §VHT: 4</t>
  </si>
  <si>
    <t xml:space="preserve">   Tªn häc phÇn: THùc hµnh HO¸.     Sè §VHT: 2</t>
  </si>
  <si>
    <t xml:space="preserve">   Tªn häc phÇn:       tiÕng anh 2.        Sè §VHT: 6</t>
  </si>
  <si>
    <t xml:space="preserve"> Häc kú: 2   N¨m häc: 2007 - 2008          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</si>
</sst>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0.00000"/>
    <numFmt numFmtId="175" formatCode="0.0000"/>
  </numFmts>
  <fonts count="98">
    <font>
      <sz val="12"/>
      <name val=".vntime"/>
      <family val="0"/>
    </font>
    <font>
      <b/>
      <sz val="11"/>
      <name val=".VnTimeH"/>
      <family val="2"/>
    </font>
    <font>
      <b/>
      <u val="single"/>
      <sz val="11"/>
      <name val=".VnTimeH"/>
      <family val="2"/>
    </font>
    <font>
      <sz val="11"/>
      <name val="Arial"/>
      <family val="2"/>
    </font>
    <font>
      <sz val="11"/>
      <name val=".VnTimeH"/>
      <family val="2"/>
    </font>
    <font>
      <sz val="11"/>
      <name val=".vntime"/>
      <family val="2"/>
    </font>
    <font>
      <b/>
      <sz val="11"/>
      <name val=".VnTime"/>
      <family val="2"/>
    </font>
    <font>
      <i/>
      <sz val="11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11"/>
      <color indexed="12"/>
      <name val=".VnTime"/>
      <family val="2"/>
    </font>
    <font>
      <b/>
      <sz val="10"/>
      <name val=".VnTime"/>
      <family val="2"/>
    </font>
    <font>
      <sz val="11"/>
      <color indexed="9"/>
      <name val=".vntime"/>
      <family val="2"/>
    </font>
    <font>
      <sz val="10"/>
      <color indexed="9"/>
      <name val=".vntime"/>
      <family val="2"/>
    </font>
    <font>
      <b/>
      <sz val="10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.VnTime"/>
      <family val="2"/>
    </font>
    <font>
      <sz val="8"/>
      <color indexed="8"/>
      <name val=".VnTime"/>
      <family val="2"/>
    </font>
    <font>
      <sz val="8"/>
      <color indexed="10"/>
      <name val=".VnTime"/>
      <family val="2"/>
    </font>
    <font>
      <sz val="11"/>
      <color indexed="8"/>
      <name val=".VnTime"/>
      <family val="2"/>
    </font>
    <font>
      <sz val="10"/>
      <name val=".VnTime"/>
      <family val="2"/>
    </font>
    <font>
      <sz val="14"/>
      <name val=".VnTime"/>
      <family val="2"/>
    </font>
    <font>
      <i/>
      <sz val="14"/>
      <name val=".VnTime"/>
      <family val="2"/>
    </font>
    <font>
      <sz val="12"/>
      <name val=".VnTimeH"/>
      <family val="2"/>
    </font>
    <font>
      <b/>
      <sz val="11"/>
      <color indexed="8"/>
      <name val=".VnTime"/>
      <family val="2"/>
    </font>
    <font>
      <i/>
      <sz val="14"/>
      <color indexed="10"/>
      <name val=".VnTime"/>
      <family val="2"/>
    </font>
    <font>
      <sz val="12"/>
      <color indexed="10"/>
      <name val=".VnTimeH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sz val="8"/>
      <name val=".VnTime"/>
      <family val="2"/>
    </font>
    <font>
      <sz val="10"/>
      <name val=".VnTimeH"/>
      <family val="2"/>
    </font>
    <font>
      <sz val="10"/>
      <name val=".vntime"/>
      <family val="0"/>
    </font>
    <font>
      <sz val="8"/>
      <name val=".vntime"/>
      <family val="0"/>
    </font>
    <font>
      <b/>
      <sz val="11"/>
      <name val="Times New Roman"/>
      <family val="1"/>
    </font>
    <font>
      <sz val="14"/>
      <name val=".VnTimeH"/>
      <family val="2"/>
    </font>
    <font>
      <b/>
      <sz val="16"/>
      <name val=".VnTimeH"/>
      <family val="2"/>
    </font>
    <font>
      <b/>
      <sz val="12"/>
      <name val=".VnTimeH"/>
      <family val="2"/>
    </font>
    <font>
      <b/>
      <u val="single"/>
      <sz val="12"/>
      <name val=".VnTimeH"/>
      <family val="2"/>
    </font>
    <font>
      <sz val="13"/>
      <name val=".VnTimeH"/>
      <family val="2"/>
    </font>
    <font>
      <sz val="9"/>
      <name val=".VnTimeH"/>
      <family val="2"/>
    </font>
    <font>
      <b/>
      <sz val="14"/>
      <name val=".VnTime"/>
      <family val="2"/>
    </font>
    <font>
      <b/>
      <i/>
      <sz val="14"/>
      <name val=".VnTime"/>
      <family val="2"/>
    </font>
    <font>
      <b/>
      <i/>
      <sz val="13"/>
      <name val=".VnTime"/>
      <family val="2"/>
    </font>
    <font>
      <sz val="4"/>
      <name val=".VnArial Narrow"/>
      <family val="2"/>
    </font>
    <font>
      <b/>
      <sz val="13"/>
      <name val=".VnTime"/>
      <family val="2"/>
    </font>
    <font>
      <sz val="13"/>
      <name val=".VnTime"/>
      <family val="2"/>
    </font>
    <font>
      <sz val="14"/>
      <color indexed="8"/>
      <name val="Times New Roman"/>
      <family val="1"/>
    </font>
    <font>
      <b/>
      <sz val="9"/>
      <name val=".VnTimeH"/>
      <family val="2"/>
    </font>
    <font>
      <sz val="10"/>
      <color indexed="10"/>
      <name val=".VnTime"/>
      <family val="2"/>
    </font>
    <font>
      <sz val="12"/>
      <color indexed="10"/>
      <name val=".vntime"/>
      <family val="0"/>
    </font>
    <font>
      <sz val="12"/>
      <color indexed="8"/>
      <name val=".VnTime"/>
      <family val="2"/>
    </font>
    <font>
      <i/>
      <sz val="12"/>
      <name val=".VnTime"/>
      <family val="2"/>
    </font>
    <font>
      <sz val="12"/>
      <color indexed="10"/>
      <name val=".VnTime"/>
      <family val="2"/>
    </font>
    <font>
      <b/>
      <sz val="9"/>
      <name val=".VnTime"/>
      <family val="2"/>
    </font>
    <font>
      <sz val="13"/>
      <color indexed="10"/>
      <name val=".VnTimeH"/>
      <family val="2"/>
    </font>
    <font>
      <sz val="10"/>
      <name val="Arial"/>
      <family val="2"/>
    </font>
    <font>
      <b/>
      <sz val="14"/>
      <name val=".VnTimeH"/>
      <family val="2"/>
    </font>
    <font>
      <b/>
      <sz val="12"/>
      <color indexed="10"/>
      <name val=".VnTimeH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6"/>
      <color indexed="8"/>
      <name val=".VnTimeH"/>
      <family val="0"/>
    </font>
    <font>
      <b/>
      <i/>
      <sz val="12"/>
      <color indexed="8"/>
      <name val=".VnTime"/>
      <family val="0"/>
    </font>
    <font>
      <b/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8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1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/>
    </xf>
    <xf numFmtId="1" fontId="12" fillId="0" borderId="16" xfId="0" applyNumberFormat="1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20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29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26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43" fontId="6" fillId="0" borderId="10" xfId="42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49" fontId="16" fillId="0" borderId="26" xfId="0" applyNumberFormat="1" applyFont="1" applyFill="1" applyBorder="1" applyAlignment="1">
      <alignment horizontal="center" vertical="top" wrapText="1"/>
    </xf>
    <xf numFmtId="1" fontId="19" fillId="33" borderId="10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3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33" xfId="0" applyFont="1" applyBorder="1" applyAlignment="1">
      <alignment/>
    </xf>
    <xf numFmtId="49" fontId="16" fillId="0" borderId="10" xfId="0" applyNumberFormat="1" applyFont="1" applyFill="1" applyBorder="1" applyAlignment="1">
      <alignment horizontal="center" vertical="top" wrapText="1"/>
    </xf>
    <xf numFmtId="14" fontId="33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4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6" fillId="0" borderId="26" xfId="0" applyFont="1" applyBorder="1" applyAlignment="1">
      <alignment vertical="top" wrapText="1"/>
    </xf>
    <xf numFmtId="0" fontId="46" fillId="0" borderId="27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Alignment="1">
      <alignment/>
    </xf>
    <xf numFmtId="0" fontId="40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27" xfId="0" applyFont="1" applyBorder="1" applyAlignment="1">
      <alignment horizontal="center" vertical="top" wrapText="1"/>
    </xf>
    <xf numFmtId="0" fontId="46" fillId="0" borderId="26" xfId="0" applyFont="1" applyFill="1" applyBorder="1" applyAlignment="1">
      <alignment vertical="top" wrapText="1"/>
    </xf>
    <xf numFmtId="0" fontId="46" fillId="0" borderId="27" xfId="0" applyFont="1" applyFill="1" applyBorder="1" applyAlignment="1">
      <alignment vertical="top" wrapText="1"/>
    </xf>
    <xf numFmtId="0" fontId="8" fillId="0" borderId="34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8" fillId="0" borderId="27" xfId="0" applyFont="1" applyFill="1" applyBorder="1" applyAlignment="1">
      <alignment vertical="top" wrapText="1"/>
    </xf>
    <xf numFmtId="0" fontId="8" fillId="0" borderId="27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49" fillId="0" borderId="0" xfId="0" applyFont="1" applyFill="1" applyAlignment="1">
      <alignment/>
    </xf>
    <xf numFmtId="0" fontId="0" fillId="0" borderId="0" xfId="0" applyAlignment="1">
      <alignment/>
    </xf>
    <xf numFmtId="0" fontId="36" fillId="0" borderId="0" xfId="0" applyFont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11" fillId="0" borderId="0" xfId="0" applyFont="1" applyAlignment="1">
      <alignment/>
    </xf>
    <xf numFmtId="0" fontId="38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/>
    </xf>
    <xf numFmtId="0" fontId="26" fillId="0" borderId="0" xfId="0" applyFont="1" applyAlignment="1">
      <alignment horizontal="left"/>
    </xf>
    <xf numFmtId="0" fontId="5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3" fillId="0" borderId="0" xfId="0" applyFont="1" applyBorder="1" applyAlignment="1">
      <alignment/>
    </xf>
    <xf numFmtId="0" fontId="30" fillId="0" borderId="0" xfId="0" applyFont="1" applyAlignment="1">
      <alignment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4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5" fillId="0" borderId="0" xfId="0" applyFont="1" applyFill="1" applyAlignment="1">
      <alignment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55" fillId="0" borderId="0" xfId="0" applyFont="1" applyAlignment="1">
      <alignment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19" fillId="0" borderId="18" xfId="0" applyNumberFormat="1" applyFont="1" applyFill="1" applyBorder="1" applyAlignment="1">
      <alignment horizontal="center"/>
    </xf>
    <xf numFmtId="2" fontId="14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0" fontId="48" fillId="0" borderId="18" xfId="0" applyFont="1" applyFill="1" applyBorder="1" applyAlignment="1">
      <alignment/>
    </xf>
    <xf numFmtId="43" fontId="24" fillId="0" borderId="18" xfId="42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48" fillId="0" borderId="17" xfId="0" applyFont="1" applyFill="1" applyBorder="1" applyAlignment="1">
      <alignment/>
    </xf>
    <xf numFmtId="43" fontId="24" fillId="0" borderId="17" xfId="42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19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0" fontId="20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/>
    </xf>
    <xf numFmtId="1" fontId="7" fillId="33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23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1" fontId="19" fillId="0" borderId="30" xfId="0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0" fillId="0" borderId="30" xfId="0" applyFont="1" applyFill="1" applyBorder="1" applyAlignment="1">
      <alignment/>
    </xf>
    <xf numFmtId="0" fontId="20" fillId="0" borderId="30" xfId="0" applyFont="1" applyFill="1" applyBorder="1" applyAlignment="1">
      <alignment horizontal="center"/>
    </xf>
    <xf numFmtId="0" fontId="48" fillId="0" borderId="30" xfId="0" applyFont="1" applyFill="1" applyBorder="1" applyAlignment="1">
      <alignment/>
    </xf>
    <xf numFmtId="43" fontId="24" fillId="0" borderId="30" xfId="42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3" fillId="0" borderId="30" xfId="0" applyFont="1" applyFill="1" applyBorder="1" applyAlignment="1">
      <alignment/>
    </xf>
    <xf numFmtId="1" fontId="5" fillId="0" borderId="3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8" fillId="0" borderId="39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5" fillId="0" borderId="28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8" xfId="0" applyFont="1" applyFill="1" applyBorder="1" applyAlignment="1">
      <alignment/>
    </xf>
    <xf numFmtId="0" fontId="8" fillId="0" borderId="41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5" fillId="0" borderId="29" xfId="0" applyFont="1" applyBorder="1" applyAlignment="1">
      <alignment horizontal="right"/>
    </xf>
    <xf numFmtId="0" fontId="5" fillId="0" borderId="29" xfId="0" applyFont="1" applyBorder="1" applyAlignment="1">
      <alignment/>
    </xf>
    <xf numFmtId="0" fontId="5" fillId="0" borderId="29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0" fillId="0" borderId="0" xfId="0" applyAlignment="1">
      <alignment/>
    </xf>
    <xf numFmtId="49" fontId="8" fillId="0" borderId="26" xfId="0" applyNumberFormat="1" applyFont="1" applyFill="1" applyBorder="1" applyAlignment="1">
      <alignment horizontal="center" vertical="top" wrapText="1"/>
    </xf>
    <xf numFmtId="49" fontId="8" fillId="0" borderId="27" xfId="0" applyNumberFormat="1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49" fontId="11" fillId="0" borderId="26" xfId="0" applyNumberFormat="1" applyFont="1" applyFill="1" applyBorder="1" applyAlignment="1">
      <alignment horizontal="center" vertical="center" textRotation="90" wrapText="1"/>
    </xf>
    <xf numFmtId="49" fontId="11" fillId="0" borderId="27" xfId="0" applyNumberFormat="1" applyFont="1" applyFill="1" applyBorder="1" applyAlignment="1">
      <alignment horizontal="center" vertical="center" textRotation="90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49" fontId="50" fillId="0" borderId="26" xfId="0" applyNumberFormat="1" applyFont="1" applyFill="1" applyBorder="1" applyAlignment="1">
      <alignment horizontal="center" vertical="top" wrapText="1"/>
    </xf>
    <xf numFmtId="49" fontId="50" fillId="0" borderId="27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49" fontId="24" fillId="0" borderId="26" xfId="0" applyNumberFormat="1" applyFont="1" applyFill="1" applyBorder="1" applyAlignment="1">
      <alignment horizontal="center" vertical="center" textRotation="90" wrapText="1"/>
    </xf>
    <xf numFmtId="49" fontId="24" fillId="0" borderId="27" xfId="0" applyNumberFormat="1" applyFont="1" applyFill="1" applyBorder="1" applyAlignment="1">
      <alignment horizontal="center" vertical="center" textRotation="90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5" fillId="0" borderId="27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34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40" fillId="0" borderId="26" xfId="0" applyFont="1" applyBorder="1" applyAlignment="1">
      <alignment horizontal="right" wrapText="1"/>
    </xf>
    <xf numFmtId="0" fontId="40" fillId="0" borderId="43" xfId="0" applyFont="1" applyBorder="1" applyAlignment="1">
      <alignment horizontal="right" wrapText="1"/>
    </xf>
    <xf numFmtId="0" fontId="40" fillId="0" borderId="27" xfId="0" applyFont="1" applyBorder="1" applyAlignment="1">
      <alignment wrapText="1"/>
    </xf>
    <xf numFmtId="0" fontId="40" fillId="0" borderId="44" xfId="0" applyFont="1" applyBorder="1" applyAlignment="1">
      <alignment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3</xdr:col>
      <xdr:colOff>381000</xdr:colOff>
      <xdr:row>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04775" y="9525"/>
          <a:ext cx="2933700" cy="542925"/>
          <a:chOff x="4" y="1"/>
          <a:chExt cx="247" cy="66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0</xdr:row>
      <xdr:rowOff>9525</xdr:rowOff>
    </xdr:from>
    <xdr:to>
      <xdr:col>15</xdr:col>
      <xdr:colOff>381000</xdr:colOff>
      <xdr:row>3</xdr:row>
      <xdr:rowOff>9525</xdr:rowOff>
    </xdr:to>
    <xdr:grpSp>
      <xdr:nvGrpSpPr>
        <xdr:cNvPr id="4" name="Group 4"/>
        <xdr:cNvGrpSpPr>
          <a:grpSpLocks/>
        </xdr:cNvGrpSpPr>
      </xdr:nvGrpSpPr>
      <xdr:grpSpPr>
        <a:xfrm>
          <a:off x="8153400" y="9525"/>
          <a:ext cx="3114675" cy="542925"/>
          <a:chOff x="4" y="1"/>
          <a:chExt cx="247" cy="66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0</xdr:row>
      <xdr:rowOff>9525</xdr:rowOff>
    </xdr:from>
    <xdr:to>
      <xdr:col>27</xdr:col>
      <xdr:colOff>381000</xdr:colOff>
      <xdr:row>3</xdr:row>
      <xdr:rowOff>9525</xdr:rowOff>
    </xdr:to>
    <xdr:grpSp>
      <xdr:nvGrpSpPr>
        <xdr:cNvPr id="7" name="Group 7"/>
        <xdr:cNvGrpSpPr>
          <a:grpSpLocks/>
        </xdr:cNvGrpSpPr>
      </xdr:nvGrpSpPr>
      <xdr:grpSpPr>
        <a:xfrm>
          <a:off x="16335375" y="9525"/>
          <a:ext cx="3076575" cy="542925"/>
          <a:chOff x="4" y="1"/>
          <a:chExt cx="247" cy="66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0</xdr:row>
      <xdr:rowOff>9525</xdr:rowOff>
    </xdr:from>
    <xdr:to>
      <xdr:col>40</xdr:col>
      <xdr:colOff>381000</xdr:colOff>
      <xdr:row>3</xdr:row>
      <xdr:rowOff>9525</xdr:rowOff>
    </xdr:to>
    <xdr:grpSp>
      <xdr:nvGrpSpPr>
        <xdr:cNvPr id="10" name="Group 10"/>
        <xdr:cNvGrpSpPr>
          <a:grpSpLocks/>
        </xdr:cNvGrpSpPr>
      </xdr:nvGrpSpPr>
      <xdr:grpSpPr>
        <a:xfrm>
          <a:off x="24564975" y="9525"/>
          <a:ext cx="3257550" cy="542925"/>
          <a:chOff x="4" y="1"/>
          <a:chExt cx="247" cy="66"/>
        </a:xfrm>
        <a:solidFill>
          <a:srgbClr val="FFFFFF"/>
        </a:solidFill>
      </xdr:grpSpPr>
      <xdr:sp>
        <xdr:nvSpPr>
          <xdr:cNvPr id="11" name="Text Box 11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0</xdr:row>
      <xdr:rowOff>9525</xdr:rowOff>
    </xdr:from>
    <xdr:to>
      <xdr:col>52</xdr:col>
      <xdr:colOff>381000</xdr:colOff>
      <xdr:row>3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32708850" y="9525"/>
          <a:ext cx="3362325" cy="542925"/>
          <a:chOff x="4" y="1"/>
          <a:chExt cx="247" cy="66"/>
        </a:xfrm>
        <a:solidFill>
          <a:srgbClr val="FFFFFF"/>
        </a:solidFill>
      </xdr:grpSpPr>
      <xdr:sp>
        <xdr:nvSpPr>
          <xdr:cNvPr id="14" name="Text Box 14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0</xdr:row>
      <xdr:rowOff>9525</xdr:rowOff>
    </xdr:from>
    <xdr:to>
      <xdr:col>64</xdr:col>
      <xdr:colOff>381000</xdr:colOff>
      <xdr:row>3</xdr:row>
      <xdr:rowOff>9525</xdr:rowOff>
    </xdr:to>
    <xdr:grpSp>
      <xdr:nvGrpSpPr>
        <xdr:cNvPr id="16" name="Group 16"/>
        <xdr:cNvGrpSpPr>
          <a:grpSpLocks/>
        </xdr:cNvGrpSpPr>
      </xdr:nvGrpSpPr>
      <xdr:grpSpPr>
        <a:xfrm>
          <a:off x="40900350" y="9525"/>
          <a:ext cx="3028950" cy="542925"/>
          <a:chOff x="4" y="1"/>
          <a:chExt cx="247" cy="66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0</xdr:row>
      <xdr:rowOff>9525</xdr:rowOff>
    </xdr:from>
    <xdr:to>
      <xdr:col>76</xdr:col>
      <xdr:colOff>381000</xdr:colOff>
      <xdr:row>3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48948975" y="9525"/>
          <a:ext cx="3267075" cy="542925"/>
          <a:chOff x="4" y="1"/>
          <a:chExt cx="247" cy="66"/>
        </a:xfrm>
        <a:solidFill>
          <a:srgbClr val="FFFFFF"/>
        </a:solidFill>
      </xdr:grpSpPr>
      <xdr:sp>
        <xdr:nvSpPr>
          <xdr:cNvPr id="20" name="Text Box 20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0</xdr:row>
      <xdr:rowOff>9525</xdr:rowOff>
    </xdr:from>
    <xdr:to>
      <xdr:col>88</xdr:col>
      <xdr:colOff>381000</xdr:colOff>
      <xdr:row>3</xdr:row>
      <xdr:rowOff>9525</xdr:rowOff>
    </xdr:to>
    <xdr:grpSp>
      <xdr:nvGrpSpPr>
        <xdr:cNvPr id="22" name="Group 22"/>
        <xdr:cNvGrpSpPr>
          <a:grpSpLocks/>
        </xdr:cNvGrpSpPr>
      </xdr:nvGrpSpPr>
      <xdr:grpSpPr>
        <a:xfrm>
          <a:off x="57064275" y="9525"/>
          <a:ext cx="3067050" cy="542925"/>
          <a:chOff x="4" y="1"/>
          <a:chExt cx="247" cy="66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219075</xdr:colOff>
      <xdr:row>3</xdr:row>
      <xdr:rowOff>0</xdr:rowOff>
    </xdr:to>
    <xdr:grpSp>
      <xdr:nvGrpSpPr>
        <xdr:cNvPr id="1" name="Group 49"/>
        <xdr:cNvGrpSpPr>
          <a:grpSpLocks/>
        </xdr:cNvGrpSpPr>
      </xdr:nvGrpSpPr>
      <xdr:grpSpPr>
        <a:xfrm>
          <a:off x="38100" y="0"/>
          <a:ext cx="3067050" cy="542925"/>
          <a:chOff x="4" y="1"/>
          <a:chExt cx="247" cy="66"/>
        </a:xfrm>
        <a:solidFill>
          <a:srgbClr val="FFFFFF"/>
        </a:solidFill>
      </xdr:grpSpPr>
      <xdr:sp>
        <xdr:nvSpPr>
          <xdr:cNvPr id="2" name="Text Box 50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3" name="Line 51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12</xdr:col>
      <xdr:colOff>38100</xdr:colOff>
      <xdr:row>0</xdr:row>
      <xdr:rowOff>0</xdr:rowOff>
    </xdr:from>
    <xdr:to>
      <xdr:col>15</xdr:col>
      <xdr:colOff>209550</xdr:colOff>
      <xdr:row>3</xdr:row>
      <xdr:rowOff>0</xdr:rowOff>
    </xdr:to>
    <xdr:grpSp>
      <xdr:nvGrpSpPr>
        <xdr:cNvPr id="4" name="Group 52"/>
        <xdr:cNvGrpSpPr>
          <a:grpSpLocks/>
        </xdr:cNvGrpSpPr>
      </xdr:nvGrpSpPr>
      <xdr:grpSpPr>
        <a:xfrm>
          <a:off x="8058150" y="0"/>
          <a:ext cx="3038475" cy="542925"/>
          <a:chOff x="4" y="1"/>
          <a:chExt cx="247" cy="66"/>
        </a:xfrm>
        <a:solidFill>
          <a:srgbClr val="FFFFFF"/>
        </a:solidFill>
      </xdr:grpSpPr>
      <xdr:sp>
        <xdr:nvSpPr>
          <xdr:cNvPr id="5" name="Text Box 53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6" name="Line 54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24</xdr:col>
      <xdr:colOff>38100</xdr:colOff>
      <xdr:row>0</xdr:row>
      <xdr:rowOff>0</xdr:rowOff>
    </xdr:from>
    <xdr:to>
      <xdr:col>27</xdr:col>
      <xdr:colOff>209550</xdr:colOff>
      <xdr:row>3</xdr:row>
      <xdr:rowOff>0</xdr:rowOff>
    </xdr:to>
    <xdr:grpSp>
      <xdr:nvGrpSpPr>
        <xdr:cNvPr id="7" name="Group 55"/>
        <xdr:cNvGrpSpPr>
          <a:grpSpLocks/>
        </xdr:cNvGrpSpPr>
      </xdr:nvGrpSpPr>
      <xdr:grpSpPr>
        <a:xfrm>
          <a:off x="15973425" y="0"/>
          <a:ext cx="3009900" cy="542925"/>
          <a:chOff x="4" y="1"/>
          <a:chExt cx="247" cy="66"/>
        </a:xfrm>
        <a:solidFill>
          <a:srgbClr val="FFFFFF"/>
        </a:solidFill>
      </xdr:grpSpPr>
      <xdr:sp>
        <xdr:nvSpPr>
          <xdr:cNvPr id="8" name="Text Box 56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9" name="Line 57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37</xdr:col>
      <xdr:colOff>38100</xdr:colOff>
      <xdr:row>0</xdr:row>
      <xdr:rowOff>0</xdr:rowOff>
    </xdr:from>
    <xdr:to>
      <xdr:col>40</xdr:col>
      <xdr:colOff>209550</xdr:colOff>
      <xdr:row>3</xdr:row>
      <xdr:rowOff>0</xdr:rowOff>
    </xdr:to>
    <xdr:grpSp>
      <xdr:nvGrpSpPr>
        <xdr:cNvPr id="10" name="Group 58"/>
        <xdr:cNvGrpSpPr>
          <a:grpSpLocks/>
        </xdr:cNvGrpSpPr>
      </xdr:nvGrpSpPr>
      <xdr:grpSpPr>
        <a:xfrm>
          <a:off x="23802975" y="0"/>
          <a:ext cx="3095625" cy="542925"/>
          <a:chOff x="4" y="1"/>
          <a:chExt cx="247" cy="66"/>
        </a:xfrm>
        <a:solidFill>
          <a:srgbClr val="FFFFFF"/>
        </a:solidFill>
      </xdr:grpSpPr>
      <xdr:sp>
        <xdr:nvSpPr>
          <xdr:cNvPr id="11" name="Text Box 59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12" name="Line 60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49</xdr:col>
      <xdr:colOff>38100</xdr:colOff>
      <xdr:row>0</xdr:row>
      <xdr:rowOff>0</xdr:rowOff>
    </xdr:from>
    <xdr:to>
      <xdr:col>52</xdr:col>
      <xdr:colOff>209550</xdr:colOff>
      <xdr:row>3</xdr:row>
      <xdr:rowOff>0</xdr:rowOff>
    </xdr:to>
    <xdr:grpSp>
      <xdr:nvGrpSpPr>
        <xdr:cNvPr id="13" name="Group 61"/>
        <xdr:cNvGrpSpPr>
          <a:grpSpLocks/>
        </xdr:cNvGrpSpPr>
      </xdr:nvGrpSpPr>
      <xdr:grpSpPr>
        <a:xfrm>
          <a:off x="31575375" y="0"/>
          <a:ext cx="3190875" cy="542925"/>
          <a:chOff x="4" y="1"/>
          <a:chExt cx="247" cy="66"/>
        </a:xfrm>
        <a:solidFill>
          <a:srgbClr val="FFFFFF"/>
        </a:solidFill>
      </xdr:grpSpPr>
      <xdr:sp>
        <xdr:nvSpPr>
          <xdr:cNvPr id="14" name="Text Box 62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15" name="Line 63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61</xdr:col>
      <xdr:colOff>38100</xdr:colOff>
      <xdr:row>0</xdr:row>
      <xdr:rowOff>0</xdr:rowOff>
    </xdr:from>
    <xdr:to>
      <xdr:col>64</xdr:col>
      <xdr:colOff>209550</xdr:colOff>
      <xdr:row>3</xdr:row>
      <xdr:rowOff>0</xdr:rowOff>
    </xdr:to>
    <xdr:grpSp>
      <xdr:nvGrpSpPr>
        <xdr:cNvPr id="16" name="Group 64"/>
        <xdr:cNvGrpSpPr>
          <a:grpSpLocks/>
        </xdr:cNvGrpSpPr>
      </xdr:nvGrpSpPr>
      <xdr:grpSpPr>
        <a:xfrm>
          <a:off x="39519225" y="0"/>
          <a:ext cx="3009900" cy="542925"/>
          <a:chOff x="4" y="1"/>
          <a:chExt cx="247" cy="66"/>
        </a:xfrm>
        <a:solidFill>
          <a:srgbClr val="FFFFFF"/>
        </a:solidFill>
      </xdr:grpSpPr>
      <xdr:sp>
        <xdr:nvSpPr>
          <xdr:cNvPr id="17" name="Text Box 65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18" name="Line 66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73</xdr:col>
      <xdr:colOff>38100</xdr:colOff>
      <xdr:row>0</xdr:row>
      <xdr:rowOff>0</xdr:rowOff>
    </xdr:from>
    <xdr:to>
      <xdr:col>76</xdr:col>
      <xdr:colOff>209550</xdr:colOff>
      <xdr:row>3</xdr:row>
      <xdr:rowOff>0</xdr:rowOff>
    </xdr:to>
    <xdr:grpSp>
      <xdr:nvGrpSpPr>
        <xdr:cNvPr id="19" name="Group 67"/>
        <xdr:cNvGrpSpPr>
          <a:grpSpLocks/>
        </xdr:cNvGrpSpPr>
      </xdr:nvGrpSpPr>
      <xdr:grpSpPr>
        <a:xfrm>
          <a:off x="47367825" y="0"/>
          <a:ext cx="3009900" cy="542925"/>
          <a:chOff x="4" y="1"/>
          <a:chExt cx="247" cy="66"/>
        </a:xfrm>
        <a:solidFill>
          <a:srgbClr val="FFFFFF"/>
        </a:solidFill>
      </xdr:grpSpPr>
      <xdr:sp>
        <xdr:nvSpPr>
          <xdr:cNvPr id="20" name="Text Box 68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21" name="Line 69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85</xdr:col>
      <xdr:colOff>38100</xdr:colOff>
      <xdr:row>0</xdr:row>
      <xdr:rowOff>0</xdr:rowOff>
    </xdr:from>
    <xdr:to>
      <xdr:col>88</xdr:col>
      <xdr:colOff>209550</xdr:colOff>
      <xdr:row>3</xdr:row>
      <xdr:rowOff>0</xdr:rowOff>
    </xdr:to>
    <xdr:grpSp>
      <xdr:nvGrpSpPr>
        <xdr:cNvPr id="22" name="Group 70"/>
        <xdr:cNvGrpSpPr>
          <a:grpSpLocks/>
        </xdr:cNvGrpSpPr>
      </xdr:nvGrpSpPr>
      <xdr:grpSpPr>
        <a:xfrm>
          <a:off x="55035450" y="0"/>
          <a:ext cx="3009900" cy="542925"/>
          <a:chOff x="4" y="1"/>
          <a:chExt cx="247" cy="66"/>
        </a:xfrm>
        <a:solidFill>
          <a:srgbClr val="FFFFFF"/>
        </a:solidFill>
      </xdr:grpSpPr>
      <xdr:sp>
        <xdr:nvSpPr>
          <xdr:cNvPr id="23" name="Text Box 71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24" name="Line 72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0</xdr:row>
      <xdr:rowOff>38100</xdr:rowOff>
    </xdr:from>
    <xdr:to>
      <xdr:col>36</xdr:col>
      <xdr:colOff>561975</xdr:colOff>
      <xdr:row>2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276850" y="38100"/>
          <a:ext cx="632460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.VnTimeH"/>
              <a:ea typeface=".VnTimeH"/>
              <a:cs typeface=".VnTimeH"/>
            </a:rPr>
            <a:t>B¶ng ®iÓm líp §H xdc® k10
</a:t>
          </a:r>
          <a:r>
            <a:rPr lang="en-US" cap="none" sz="1200" b="1" i="1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 N¨m häc 2007-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2008 </a:t>
          </a:r>
          <a:r>
            <a:rPr lang="en-US" cap="none" sz="1200" b="1" i="1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(N¨m I)</a:t>
          </a:r>
        </a:p>
      </xdr:txBody>
    </xdr:sp>
    <xdr:clientData/>
  </xdr:twoCellAnchor>
  <xdr:twoCellAnchor>
    <xdr:from>
      <xdr:col>0</xdr:col>
      <xdr:colOff>180975</xdr:colOff>
      <xdr:row>0</xdr:row>
      <xdr:rowOff>0</xdr:rowOff>
    </xdr:from>
    <xdr:to>
      <xdr:col>7</xdr:col>
      <xdr:colOff>76200</xdr:colOff>
      <xdr:row>2</xdr:row>
      <xdr:rowOff>152400</xdr:rowOff>
    </xdr:to>
    <xdr:grpSp>
      <xdr:nvGrpSpPr>
        <xdr:cNvPr id="2" name="Group 4"/>
        <xdr:cNvGrpSpPr>
          <a:grpSpLocks/>
        </xdr:cNvGrpSpPr>
      </xdr:nvGrpSpPr>
      <xdr:grpSpPr>
        <a:xfrm>
          <a:off x="180975" y="0"/>
          <a:ext cx="3028950" cy="609600"/>
          <a:chOff x="4" y="1"/>
          <a:chExt cx="247" cy="66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200025</xdr:rowOff>
    </xdr:from>
    <xdr:to>
      <xdr:col>10</xdr:col>
      <xdr:colOff>238125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4705350" y="42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19</xdr:col>
      <xdr:colOff>171450</xdr:colOff>
      <xdr:row>1</xdr:row>
      <xdr:rowOff>200025</xdr:rowOff>
    </xdr:from>
    <xdr:to>
      <xdr:col>22</xdr:col>
      <xdr:colOff>238125</xdr:colOff>
      <xdr:row>1</xdr:row>
      <xdr:rowOff>200025</xdr:rowOff>
    </xdr:to>
    <xdr:sp>
      <xdr:nvSpPr>
        <xdr:cNvPr id="2" name="Line 3"/>
        <xdr:cNvSpPr>
          <a:spLocks/>
        </xdr:cNvSpPr>
      </xdr:nvSpPr>
      <xdr:spPr>
        <a:xfrm>
          <a:off x="12687300" y="42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95250</xdr:colOff>
      <xdr:row>1</xdr:row>
      <xdr:rowOff>200025</xdr:rowOff>
    </xdr:from>
    <xdr:to>
      <xdr:col>14</xdr:col>
      <xdr:colOff>342900</xdr:colOff>
      <xdr:row>1</xdr:row>
      <xdr:rowOff>200025</xdr:rowOff>
    </xdr:to>
    <xdr:sp>
      <xdr:nvSpPr>
        <xdr:cNvPr id="3" name="Line 4"/>
        <xdr:cNvSpPr>
          <a:spLocks/>
        </xdr:cNvSpPr>
      </xdr:nvSpPr>
      <xdr:spPr>
        <a:xfrm>
          <a:off x="8258175" y="4286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31</xdr:col>
      <xdr:colOff>161925</xdr:colOff>
      <xdr:row>1</xdr:row>
      <xdr:rowOff>200025</xdr:rowOff>
    </xdr:from>
    <xdr:to>
      <xdr:col>34</xdr:col>
      <xdr:colOff>238125</xdr:colOff>
      <xdr:row>1</xdr:row>
      <xdr:rowOff>200025</xdr:rowOff>
    </xdr:to>
    <xdr:sp>
      <xdr:nvSpPr>
        <xdr:cNvPr id="4" name="Line 5"/>
        <xdr:cNvSpPr>
          <a:spLocks/>
        </xdr:cNvSpPr>
      </xdr:nvSpPr>
      <xdr:spPr>
        <a:xfrm>
          <a:off x="20288250" y="4286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25</xdr:col>
      <xdr:colOff>95250</xdr:colOff>
      <xdr:row>1</xdr:row>
      <xdr:rowOff>200025</xdr:rowOff>
    </xdr:from>
    <xdr:to>
      <xdr:col>26</xdr:col>
      <xdr:colOff>342900</xdr:colOff>
      <xdr:row>1</xdr:row>
      <xdr:rowOff>200025</xdr:rowOff>
    </xdr:to>
    <xdr:sp>
      <xdr:nvSpPr>
        <xdr:cNvPr id="5" name="Line 6"/>
        <xdr:cNvSpPr>
          <a:spLocks/>
        </xdr:cNvSpPr>
      </xdr:nvSpPr>
      <xdr:spPr>
        <a:xfrm>
          <a:off x="16344900" y="42862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3</xdr:col>
      <xdr:colOff>152400</xdr:colOff>
      <xdr:row>2</xdr:row>
      <xdr:rowOff>133350</xdr:rowOff>
    </xdr:to>
    <xdr:grpSp>
      <xdr:nvGrpSpPr>
        <xdr:cNvPr id="6" name="Group 8"/>
        <xdr:cNvGrpSpPr>
          <a:grpSpLocks/>
        </xdr:cNvGrpSpPr>
      </xdr:nvGrpSpPr>
      <xdr:grpSpPr>
        <a:xfrm>
          <a:off x="76200" y="0"/>
          <a:ext cx="3009900" cy="561975"/>
          <a:chOff x="4" y="1"/>
          <a:chExt cx="247" cy="66"/>
        </a:xfrm>
        <a:solidFill>
          <a:srgbClr val="FFFFFF"/>
        </a:solidFill>
      </xdr:grpSpPr>
      <xdr:sp>
        <xdr:nvSpPr>
          <xdr:cNvPr id="7" name="Text Box 9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19</xdr:col>
      <xdr:colOff>171450</xdr:colOff>
      <xdr:row>1</xdr:row>
      <xdr:rowOff>200025</xdr:rowOff>
    </xdr:from>
    <xdr:to>
      <xdr:col>22</xdr:col>
      <xdr:colOff>238125</xdr:colOff>
      <xdr:row>1</xdr:row>
      <xdr:rowOff>200025</xdr:rowOff>
    </xdr:to>
    <xdr:sp>
      <xdr:nvSpPr>
        <xdr:cNvPr id="9" name="Line 11"/>
        <xdr:cNvSpPr>
          <a:spLocks/>
        </xdr:cNvSpPr>
      </xdr:nvSpPr>
      <xdr:spPr>
        <a:xfrm>
          <a:off x="12687300" y="42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76200</xdr:colOff>
      <xdr:row>0</xdr:row>
      <xdr:rowOff>0</xdr:rowOff>
    </xdr:from>
    <xdr:to>
      <xdr:col>15</xdr:col>
      <xdr:colOff>152400</xdr:colOff>
      <xdr:row>2</xdr:row>
      <xdr:rowOff>161925</xdr:rowOff>
    </xdr:to>
    <xdr:grpSp>
      <xdr:nvGrpSpPr>
        <xdr:cNvPr id="10" name="Group 12"/>
        <xdr:cNvGrpSpPr>
          <a:grpSpLocks/>
        </xdr:cNvGrpSpPr>
      </xdr:nvGrpSpPr>
      <xdr:grpSpPr>
        <a:xfrm>
          <a:off x="7810500" y="0"/>
          <a:ext cx="3257550" cy="590550"/>
          <a:chOff x="4" y="1"/>
          <a:chExt cx="247" cy="66"/>
        </a:xfrm>
        <a:solidFill>
          <a:srgbClr val="FFFFFF"/>
        </a:solidFill>
      </xdr:grpSpPr>
      <xdr:sp>
        <xdr:nvSpPr>
          <xdr:cNvPr id="11" name="Text Box 13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  <xdr:twoCellAnchor>
    <xdr:from>
      <xdr:col>31</xdr:col>
      <xdr:colOff>161925</xdr:colOff>
      <xdr:row>1</xdr:row>
      <xdr:rowOff>200025</xdr:rowOff>
    </xdr:from>
    <xdr:to>
      <xdr:col>34</xdr:col>
      <xdr:colOff>238125</xdr:colOff>
      <xdr:row>1</xdr:row>
      <xdr:rowOff>200025</xdr:rowOff>
    </xdr:to>
    <xdr:sp>
      <xdr:nvSpPr>
        <xdr:cNvPr id="13" name="Line 15"/>
        <xdr:cNvSpPr>
          <a:spLocks/>
        </xdr:cNvSpPr>
      </xdr:nvSpPr>
      <xdr:spPr>
        <a:xfrm>
          <a:off x="20288250" y="42862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24</xdr:col>
      <xdr:colOff>76200</xdr:colOff>
      <xdr:row>0</xdr:row>
      <xdr:rowOff>0</xdr:rowOff>
    </xdr:from>
    <xdr:to>
      <xdr:col>27</xdr:col>
      <xdr:colOff>152400</xdr:colOff>
      <xdr:row>2</xdr:row>
      <xdr:rowOff>133350</xdr:rowOff>
    </xdr:to>
    <xdr:grpSp>
      <xdr:nvGrpSpPr>
        <xdr:cNvPr id="14" name="Group 16"/>
        <xdr:cNvGrpSpPr>
          <a:grpSpLocks/>
        </xdr:cNvGrpSpPr>
      </xdr:nvGrpSpPr>
      <xdr:grpSpPr>
        <a:xfrm>
          <a:off x="15897225" y="0"/>
          <a:ext cx="2781300" cy="561975"/>
          <a:chOff x="4" y="1"/>
          <a:chExt cx="247" cy="66"/>
        </a:xfrm>
        <a:solidFill>
          <a:srgbClr val="FFFFFF"/>
        </a:solidFill>
      </xdr:grpSpPr>
      <xdr:sp>
        <xdr:nvSpPr>
          <xdr:cNvPr id="15" name="Text Box 17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38100</xdr:rowOff>
    </xdr:from>
    <xdr:to>
      <xdr:col>37</xdr:col>
      <xdr:colOff>85725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86450" y="38100"/>
          <a:ext cx="4857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.VnTimeH"/>
              <a:ea typeface=".VnTimeH"/>
              <a:cs typeface=".VnTimeH"/>
            </a:rPr>
            <a:t>B¶ng ®iÓm líp §H xdc® k10</a:t>
          </a:r>
          <a:r>
            <a:rPr lang="en-US" cap="none" sz="12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 N¨m häc 2008-2009 (N¨m II)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7</xdr:col>
      <xdr:colOff>28575</xdr:colOff>
      <xdr:row>2</xdr:row>
      <xdr:rowOff>276225</xdr:rowOff>
    </xdr:to>
    <xdr:grpSp>
      <xdr:nvGrpSpPr>
        <xdr:cNvPr id="2" name="Group 5"/>
        <xdr:cNvGrpSpPr>
          <a:grpSpLocks/>
        </xdr:cNvGrpSpPr>
      </xdr:nvGrpSpPr>
      <xdr:grpSpPr>
        <a:xfrm>
          <a:off x="76200" y="0"/>
          <a:ext cx="3286125" cy="657225"/>
          <a:chOff x="4" y="1"/>
          <a:chExt cx="247" cy="66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</xdr:row>
      <xdr:rowOff>190500</xdr:rowOff>
    </xdr:from>
    <xdr:to>
      <xdr:col>9</xdr:col>
      <xdr:colOff>561975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4400550" y="4191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304800</xdr:colOff>
      <xdr:row>3</xdr:row>
      <xdr:rowOff>95250</xdr:rowOff>
    </xdr:to>
    <xdr:grpSp>
      <xdr:nvGrpSpPr>
        <xdr:cNvPr id="2" name="Group 3"/>
        <xdr:cNvGrpSpPr>
          <a:grpSpLocks/>
        </xdr:cNvGrpSpPr>
      </xdr:nvGrpSpPr>
      <xdr:grpSpPr>
        <a:xfrm>
          <a:off x="0" y="0"/>
          <a:ext cx="3257550" cy="647700"/>
          <a:chOff x="4" y="1"/>
          <a:chExt cx="247" cy="66"/>
        </a:xfrm>
        <a:solidFill>
          <a:srgbClr val="FFFFFF"/>
        </a:solidFill>
      </xdr:grpSpPr>
      <xdr:sp>
        <xdr:nvSpPr>
          <xdr:cNvPr id="3" name="Text Box 4"/>
          <xdr:cNvSpPr txBox="1">
            <a:spLocks noChangeArrowheads="1"/>
          </xdr:cNvSpPr>
        </xdr:nvSpPr>
        <xdr:spPr>
          <a:xfrm>
            <a:off x="4" y="1"/>
            <a:ext cx="247" cy="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ỦY BAN NHÂN DÂN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TỈNH THANH HÓA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TRƯỜNG ĐẠI HỌC HỒNG ĐỨC</a:t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37" y="62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.vntime"/>
                <a:ea typeface=".vntime"/>
                <a:cs typeface=".vntim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7"/>
  <sheetViews>
    <sheetView zoomScalePageLayoutView="0" workbookViewId="0" topLeftCell="CG1">
      <selection activeCell="CJ14" sqref="CJ14"/>
    </sheetView>
  </sheetViews>
  <sheetFormatPr defaultColWidth="7.796875" defaultRowHeight="15"/>
  <cols>
    <col min="1" max="1" width="4.5" style="3" customWidth="1"/>
    <col min="2" max="2" width="14.19921875" style="3" customWidth="1"/>
    <col min="3" max="3" width="9.19921875" style="3" customWidth="1"/>
    <col min="4" max="4" width="4.3984375" style="3" customWidth="1"/>
    <col min="5" max="5" width="4.19921875" style="3" customWidth="1"/>
    <col min="6" max="7" width="4.09765625" style="3" customWidth="1"/>
    <col min="8" max="8" width="4" style="3" customWidth="1"/>
    <col min="9" max="9" width="7.8984375" style="3" customWidth="1"/>
    <col min="10" max="10" width="7.8984375" style="95" customWidth="1"/>
    <col min="11" max="11" width="9.5" style="3" customWidth="1"/>
    <col min="12" max="12" width="10.5" style="3" customWidth="1"/>
    <col min="13" max="13" width="4.59765625" style="3" customWidth="1"/>
    <col min="14" max="14" width="17.5" style="3" customWidth="1"/>
    <col min="15" max="15" width="7.69921875" style="3" customWidth="1"/>
    <col min="16" max="20" width="5.09765625" style="3" customWidth="1"/>
    <col min="21" max="22" width="6.3984375" style="3" customWidth="1"/>
    <col min="23" max="24" width="8.8984375" style="3" customWidth="1"/>
    <col min="25" max="25" width="4.59765625" style="3" customWidth="1"/>
    <col min="26" max="26" width="15.8984375" style="3" customWidth="1"/>
    <col min="27" max="27" width="8.8984375" style="3" customWidth="1"/>
    <col min="28" max="33" width="4.3984375" style="3" customWidth="1"/>
    <col min="34" max="35" width="6.69921875" style="3" customWidth="1"/>
    <col min="36" max="37" width="8.59765625" style="3" customWidth="1"/>
    <col min="38" max="38" width="4.59765625" style="3" customWidth="1"/>
    <col min="39" max="39" width="17.59765625" style="3" customWidth="1"/>
    <col min="40" max="40" width="9.09765625" style="3" customWidth="1"/>
    <col min="41" max="45" width="4.59765625" style="3" customWidth="1"/>
    <col min="46" max="46" width="7" style="18" customWidth="1"/>
    <col min="47" max="47" width="7" style="3" customWidth="1"/>
    <col min="48" max="49" width="8.59765625" style="3" customWidth="1"/>
    <col min="50" max="50" width="4.3984375" style="3" customWidth="1"/>
    <col min="51" max="51" width="18.09765625" style="3" customWidth="1"/>
    <col min="52" max="52" width="9.8984375" style="3" customWidth="1"/>
    <col min="53" max="57" width="4.59765625" style="3" customWidth="1"/>
    <col min="58" max="59" width="6.69921875" style="3" customWidth="1"/>
    <col min="60" max="61" width="8.59765625" style="3" customWidth="1"/>
    <col min="62" max="62" width="4.09765625" style="3" customWidth="1"/>
    <col min="63" max="63" width="16.09765625" style="3" customWidth="1"/>
    <col min="64" max="64" width="8.69921875" style="3" customWidth="1"/>
    <col min="65" max="69" width="4.59765625" style="3" customWidth="1"/>
    <col min="70" max="71" width="7.19921875" style="3" customWidth="1"/>
    <col min="72" max="73" width="9.09765625" style="3" customWidth="1"/>
    <col min="74" max="74" width="5.3984375" style="3" customWidth="1"/>
    <col min="75" max="75" width="16.59765625" style="3" customWidth="1"/>
    <col min="76" max="76" width="9.3984375" style="3" customWidth="1"/>
    <col min="77" max="81" width="4.59765625" style="3" customWidth="1"/>
    <col min="82" max="83" width="6.3984375" style="3" customWidth="1"/>
    <col min="84" max="85" width="9" style="3" customWidth="1"/>
    <col min="86" max="86" width="4.19921875" style="3" customWidth="1"/>
    <col min="87" max="87" width="16.19921875" style="3" customWidth="1"/>
    <col min="88" max="88" width="8.8984375" style="3" customWidth="1"/>
    <col min="89" max="93" width="4.59765625" style="3" customWidth="1"/>
    <col min="94" max="94" width="6.19921875" style="3" customWidth="1"/>
    <col min="95" max="95" width="6.5" style="3" customWidth="1"/>
    <col min="96" max="97" width="8.8984375" style="3" customWidth="1"/>
    <col min="98" max="16384" width="7.69921875" style="3" customWidth="1"/>
  </cols>
  <sheetData>
    <row r="1" spans="1:96" ht="14.25">
      <c r="A1" s="1"/>
      <c r="B1" s="2"/>
      <c r="C1" s="2"/>
      <c r="E1" s="1"/>
      <c r="F1" s="1"/>
      <c r="G1" s="1" t="s">
        <v>104</v>
      </c>
      <c r="H1" s="1"/>
      <c r="I1" s="1"/>
      <c r="J1" s="73"/>
      <c r="K1" s="1"/>
      <c r="M1" s="1"/>
      <c r="N1" s="2"/>
      <c r="O1" s="2"/>
      <c r="Q1" s="1"/>
      <c r="R1" s="1"/>
      <c r="S1" s="1" t="s">
        <v>104</v>
      </c>
      <c r="T1" s="1"/>
      <c r="U1" s="1"/>
      <c r="V1" s="73"/>
      <c r="W1" s="1"/>
      <c r="Y1" s="1"/>
      <c r="Z1" s="2"/>
      <c r="AA1" s="2"/>
      <c r="AC1" s="1"/>
      <c r="AD1" s="1"/>
      <c r="AE1" s="1" t="s">
        <v>104</v>
      </c>
      <c r="AF1" s="1"/>
      <c r="AG1" s="1"/>
      <c r="AH1" s="73"/>
      <c r="AI1" s="1"/>
      <c r="AL1" s="1"/>
      <c r="AM1" s="2"/>
      <c r="AN1" s="2"/>
      <c r="AP1" s="1"/>
      <c r="AQ1" s="1"/>
      <c r="AR1" s="1" t="s">
        <v>104</v>
      </c>
      <c r="AS1" s="1"/>
      <c r="AT1" s="1"/>
      <c r="AU1" s="73"/>
      <c r="AV1" s="1"/>
      <c r="AX1" s="1"/>
      <c r="AY1" s="2"/>
      <c r="AZ1" s="2"/>
      <c r="BB1" s="1"/>
      <c r="BC1" s="1"/>
      <c r="BD1" s="1" t="s">
        <v>104</v>
      </c>
      <c r="BE1" s="1"/>
      <c r="BF1" s="1"/>
      <c r="BG1" s="73"/>
      <c r="BH1" s="1"/>
      <c r="BJ1" s="1"/>
      <c r="BK1" s="2"/>
      <c r="BL1" s="2"/>
      <c r="BN1" s="1"/>
      <c r="BO1" s="1"/>
      <c r="BP1" s="1" t="s">
        <v>104</v>
      </c>
      <c r="BQ1" s="1"/>
      <c r="BR1" s="1"/>
      <c r="BS1" s="73"/>
      <c r="BT1" s="1"/>
      <c r="BV1" s="1"/>
      <c r="BW1" s="2"/>
      <c r="BX1" s="2"/>
      <c r="BZ1" s="1"/>
      <c r="CA1" s="1"/>
      <c r="CB1" s="1" t="s">
        <v>104</v>
      </c>
      <c r="CC1" s="1"/>
      <c r="CD1" s="1"/>
      <c r="CE1" s="73"/>
      <c r="CF1" s="1"/>
      <c r="CH1" s="1"/>
      <c r="CI1" s="2"/>
      <c r="CJ1" s="2"/>
      <c r="CL1" s="1"/>
      <c r="CM1" s="1"/>
      <c r="CN1" s="1" t="s">
        <v>104</v>
      </c>
      <c r="CO1" s="1"/>
      <c r="CP1" s="1"/>
      <c r="CQ1" s="73"/>
      <c r="CR1" s="1"/>
    </row>
    <row r="2" spans="1:96" ht="14.25">
      <c r="A2" s="1"/>
      <c r="B2" s="4"/>
      <c r="C2" s="5"/>
      <c r="D2" s="6"/>
      <c r="F2" s="1"/>
      <c r="G2" s="1" t="s">
        <v>279</v>
      </c>
      <c r="H2" s="1"/>
      <c r="I2" s="1"/>
      <c r="J2" s="73"/>
      <c r="K2" s="1"/>
      <c r="M2" s="1"/>
      <c r="N2" s="4"/>
      <c r="O2" s="5"/>
      <c r="P2" s="6"/>
      <c r="R2" s="1"/>
      <c r="S2" s="1" t="s">
        <v>279</v>
      </c>
      <c r="T2" s="1"/>
      <c r="U2" s="1"/>
      <c r="V2" s="73"/>
      <c r="W2" s="1"/>
      <c r="Y2" s="1"/>
      <c r="Z2" s="4"/>
      <c r="AA2" s="5"/>
      <c r="AB2" s="6"/>
      <c r="AD2" s="1"/>
      <c r="AE2" s="1" t="s">
        <v>279</v>
      </c>
      <c r="AF2" s="1"/>
      <c r="AG2" s="1"/>
      <c r="AH2" s="73"/>
      <c r="AI2" s="1"/>
      <c r="AL2" s="1"/>
      <c r="AM2" s="4"/>
      <c r="AN2" s="5"/>
      <c r="AO2" s="6"/>
      <c r="AQ2" s="1"/>
      <c r="AR2" s="1" t="s">
        <v>279</v>
      </c>
      <c r="AS2" s="1"/>
      <c r="AT2" s="1"/>
      <c r="AU2" s="73"/>
      <c r="AV2" s="1"/>
      <c r="AX2" s="1"/>
      <c r="AY2" s="4"/>
      <c r="AZ2" s="5"/>
      <c r="BA2" s="6"/>
      <c r="BC2" s="1"/>
      <c r="BD2" s="1" t="s">
        <v>279</v>
      </c>
      <c r="BE2" s="1"/>
      <c r="BF2" s="1"/>
      <c r="BG2" s="73"/>
      <c r="BH2" s="1"/>
      <c r="BJ2" s="1"/>
      <c r="BK2" s="4"/>
      <c r="BL2" s="5"/>
      <c r="BM2" s="6"/>
      <c r="BO2" s="1"/>
      <c r="BP2" s="1" t="s">
        <v>279</v>
      </c>
      <c r="BQ2" s="1"/>
      <c r="BR2" s="1"/>
      <c r="BS2" s="73"/>
      <c r="BT2" s="1"/>
      <c r="BV2" s="1"/>
      <c r="BW2" s="4"/>
      <c r="BX2" s="5"/>
      <c r="BY2" s="6"/>
      <c r="CA2" s="1"/>
      <c r="CB2" s="1" t="s">
        <v>279</v>
      </c>
      <c r="CC2" s="1"/>
      <c r="CD2" s="1"/>
      <c r="CE2" s="73"/>
      <c r="CF2" s="1"/>
      <c r="CH2" s="1"/>
      <c r="CI2" s="4"/>
      <c r="CJ2" s="5"/>
      <c r="CK2" s="6"/>
      <c r="CM2" s="1"/>
      <c r="CN2" s="1" t="s">
        <v>279</v>
      </c>
      <c r="CO2" s="1"/>
      <c r="CP2" s="1"/>
      <c r="CQ2" s="73"/>
      <c r="CR2" s="1"/>
    </row>
    <row r="3" spans="1:96" ht="14.25">
      <c r="A3" s="1"/>
      <c r="B3" s="4"/>
      <c r="C3" s="5"/>
      <c r="D3" s="6"/>
      <c r="E3" s="1"/>
      <c r="F3" s="1"/>
      <c r="G3" s="1"/>
      <c r="H3" s="1"/>
      <c r="I3" s="1"/>
      <c r="J3" s="73"/>
      <c r="K3" s="1"/>
      <c r="M3" s="1"/>
      <c r="N3" s="4"/>
      <c r="O3" s="5"/>
      <c r="P3" s="6"/>
      <c r="Q3" s="1"/>
      <c r="R3" s="1"/>
      <c r="S3" s="1"/>
      <c r="T3" s="1"/>
      <c r="U3" s="1"/>
      <c r="V3" s="73"/>
      <c r="W3" s="1"/>
      <c r="Y3" s="1"/>
      <c r="Z3" s="4"/>
      <c r="AA3" s="5"/>
      <c r="AB3" s="6"/>
      <c r="AC3" s="1"/>
      <c r="AD3" s="1"/>
      <c r="AE3" s="1"/>
      <c r="AF3" s="1"/>
      <c r="AG3" s="1"/>
      <c r="AH3" s="73"/>
      <c r="AI3" s="1"/>
      <c r="AL3" s="1"/>
      <c r="AM3" s="4"/>
      <c r="AN3" s="5"/>
      <c r="AO3" s="6"/>
      <c r="AP3" s="1"/>
      <c r="AQ3" s="1"/>
      <c r="AR3" s="1"/>
      <c r="AS3" s="1"/>
      <c r="AT3" s="1"/>
      <c r="AU3" s="73"/>
      <c r="AV3" s="1"/>
      <c r="AX3" s="1"/>
      <c r="AY3" s="4"/>
      <c r="AZ3" s="5"/>
      <c r="BA3" s="6"/>
      <c r="BB3" s="1"/>
      <c r="BC3" s="1"/>
      <c r="BD3" s="1"/>
      <c r="BE3" s="1"/>
      <c r="BF3" s="1"/>
      <c r="BG3" s="73"/>
      <c r="BH3" s="1"/>
      <c r="BJ3" s="1"/>
      <c r="BK3" s="4"/>
      <c r="BL3" s="5"/>
      <c r="BM3" s="6"/>
      <c r="BN3" s="1"/>
      <c r="BO3" s="1"/>
      <c r="BP3" s="1"/>
      <c r="BQ3" s="1"/>
      <c r="BR3" s="1"/>
      <c r="BS3" s="73"/>
      <c r="BT3" s="1"/>
      <c r="BV3" s="1"/>
      <c r="BW3" s="4"/>
      <c r="BX3" s="5"/>
      <c r="BY3" s="6"/>
      <c r="BZ3" s="1"/>
      <c r="CA3" s="1"/>
      <c r="CB3" s="1"/>
      <c r="CC3" s="1"/>
      <c r="CD3" s="1"/>
      <c r="CE3" s="73"/>
      <c r="CF3" s="1"/>
      <c r="CH3" s="1"/>
      <c r="CI3" s="4"/>
      <c r="CJ3" s="5"/>
      <c r="CK3" s="6"/>
      <c r="CL3" s="1"/>
      <c r="CM3" s="1"/>
      <c r="CN3" s="1"/>
      <c r="CO3" s="1"/>
      <c r="CP3" s="1"/>
      <c r="CQ3" s="73"/>
      <c r="CR3" s="1"/>
    </row>
    <row r="4" spans="1:96" ht="23.25" customHeight="1">
      <c r="A4" s="7" t="s">
        <v>109</v>
      </c>
      <c r="C4" s="301" t="s">
        <v>280</v>
      </c>
      <c r="D4" s="301"/>
      <c r="E4" s="301"/>
      <c r="F4" s="301"/>
      <c r="G4" s="301"/>
      <c r="H4" s="301"/>
      <c r="I4" s="301"/>
      <c r="J4" s="301"/>
      <c r="K4" s="301"/>
      <c r="M4" s="7" t="s">
        <v>109</v>
      </c>
      <c r="N4" s="7"/>
      <c r="O4" s="301" t="s">
        <v>281</v>
      </c>
      <c r="P4" s="301"/>
      <c r="Q4" s="301"/>
      <c r="R4" s="301"/>
      <c r="S4" s="301"/>
      <c r="T4" s="301"/>
      <c r="U4" s="301"/>
      <c r="V4" s="301"/>
      <c r="W4" s="301"/>
      <c r="Y4" s="7"/>
      <c r="Z4" s="7" t="s">
        <v>109</v>
      </c>
      <c r="AA4" s="301" t="s">
        <v>103</v>
      </c>
      <c r="AB4" s="301"/>
      <c r="AC4" s="301"/>
      <c r="AD4" s="301"/>
      <c r="AE4" s="301"/>
      <c r="AF4" s="301"/>
      <c r="AG4" s="301"/>
      <c r="AH4" s="301"/>
      <c r="AI4" s="301"/>
      <c r="AJ4" s="301"/>
      <c r="AL4" s="7"/>
      <c r="AM4" s="7" t="s">
        <v>109</v>
      </c>
      <c r="AN4" s="301" t="s">
        <v>105</v>
      </c>
      <c r="AO4" s="301"/>
      <c r="AP4" s="301"/>
      <c r="AQ4" s="301"/>
      <c r="AR4" s="301"/>
      <c r="AS4" s="301"/>
      <c r="AT4" s="301"/>
      <c r="AU4" s="301"/>
      <c r="AV4" s="301"/>
      <c r="AX4" s="7"/>
      <c r="AY4" s="7" t="s">
        <v>109</v>
      </c>
      <c r="AZ4" s="301" t="s">
        <v>106</v>
      </c>
      <c r="BA4" s="301"/>
      <c r="BB4" s="301"/>
      <c r="BC4" s="301"/>
      <c r="BD4" s="301"/>
      <c r="BE4" s="301"/>
      <c r="BF4" s="301"/>
      <c r="BG4" s="301"/>
      <c r="BH4" s="301"/>
      <c r="BJ4" s="7"/>
      <c r="BK4" s="7" t="s">
        <v>109</v>
      </c>
      <c r="BL4" s="301" t="s">
        <v>107</v>
      </c>
      <c r="BM4" s="301"/>
      <c r="BN4" s="301"/>
      <c r="BO4" s="301"/>
      <c r="BP4" s="301"/>
      <c r="BQ4" s="301"/>
      <c r="BR4" s="301"/>
      <c r="BS4" s="301"/>
      <c r="BT4" s="301"/>
      <c r="BV4" s="7"/>
      <c r="BW4" s="7" t="s">
        <v>109</v>
      </c>
      <c r="BX4" s="301" t="s">
        <v>108</v>
      </c>
      <c r="BY4" s="301"/>
      <c r="BZ4" s="301"/>
      <c r="CA4" s="301"/>
      <c r="CB4" s="301"/>
      <c r="CC4" s="301"/>
      <c r="CD4" s="301"/>
      <c r="CE4" s="301"/>
      <c r="CF4" s="301"/>
      <c r="CH4" s="301" t="s">
        <v>109</v>
      </c>
      <c r="CI4" s="301"/>
      <c r="CJ4" s="7" t="s">
        <v>110</v>
      </c>
      <c r="CK4" s="7"/>
      <c r="CL4" s="7"/>
      <c r="CM4" s="7"/>
      <c r="CN4" s="7"/>
      <c r="CO4" s="7"/>
      <c r="CP4" s="7"/>
      <c r="CQ4" s="7"/>
      <c r="CR4" s="7"/>
    </row>
    <row r="5" spans="1:96" ht="12" customHeight="1">
      <c r="A5" s="8"/>
      <c r="B5" s="8"/>
      <c r="C5" s="8"/>
      <c r="D5" s="9"/>
      <c r="E5" s="8"/>
      <c r="F5" s="10"/>
      <c r="G5" s="11"/>
      <c r="H5" s="11"/>
      <c r="I5" s="11"/>
      <c r="J5" s="90"/>
      <c r="K5" s="11"/>
      <c r="M5" s="8"/>
      <c r="N5" s="8"/>
      <c r="O5" s="8"/>
      <c r="P5" s="9"/>
      <c r="Q5" s="8"/>
      <c r="R5" s="10"/>
      <c r="S5" s="11"/>
      <c r="T5" s="11"/>
      <c r="U5" s="11"/>
      <c r="V5" s="11"/>
      <c r="W5" s="11"/>
      <c r="Y5" s="8"/>
      <c r="Z5" s="8"/>
      <c r="AA5" s="8"/>
      <c r="AB5" s="9"/>
      <c r="AC5" s="8"/>
      <c r="AD5" s="10"/>
      <c r="AE5" s="11"/>
      <c r="AF5" s="11"/>
      <c r="AG5" s="11"/>
      <c r="AH5" s="11"/>
      <c r="AI5" s="11"/>
      <c r="AJ5" s="11"/>
      <c r="AL5" s="8"/>
      <c r="AM5" s="8"/>
      <c r="AN5" s="8"/>
      <c r="AO5" s="9"/>
      <c r="AP5" s="8"/>
      <c r="AQ5" s="10"/>
      <c r="AR5" s="11"/>
      <c r="AS5" s="11"/>
      <c r="AT5" s="11"/>
      <c r="AU5" s="11"/>
      <c r="AV5" s="11"/>
      <c r="AX5" s="8"/>
      <c r="AY5" s="8"/>
      <c r="AZ5" s="8"/>
      <c r="BA5" s="9"/>
      <c r="BB5" s="8"/>
      <c r="BC5" s="10"/>
      <c r="BD5" s="11"/>
      <c r="BE5" s="11"/>
      <c r="BF5" s="11"/>
      <c r="BG5" s="11"/>
      <c r="BH5" s="11"/>
      <c r="BJ5" s="8"/>
      <c r="BK5" s="8"/>
      <c r="BL5" s="8"/>
      <c r="BM5" s="9"/>
      <c r="BN5" s="8"/>
      <c r="BO5" s="10"/>
      <c r="BP5" s="11"/>
      <c r="BQ5" s="11"/>
      <c r="BR5" s="11"/>
      <c r="BS5" s="11"/>
      <c r="BT5" s="11"/>
      <c r="BV5" s="8"/>
      <c r="BW5" s="8"/>
      <c r="BX5" s="8"/>
      <c r="BY5" s="9"/>
      <c r="BZ5" s="8"/>
      <c r="CA5" s="10"/>
      <c r="CB5" s="11"/>
      <c r="CC5" s="11"/>
      <c r="CD5" s="11"/>
      <c r="CE5" s="11"/>
      <c r="CF5" s="11"/>
      <c r="CH5" s="8"/>
      <c r="CI5" s="8"/>
      <c r="CJ5" s="8"/>
      <c r="CK5" s="9"/>
      <c r="CL5" s="8"/>
      <c r="CM5" s="10"/>
      <c r="CN5" s="11"/>
      <c r="CO5" s="11"/>
      <c r="CP5" s="11"/>
      <c r="CQ5" s="11"/>
      <c r="CR5" s="11"/>
    </row>
    <row r="6" spans="1:97" s="283" customFormat="1" ht="15" customHeight="1">
      <c r="A6" s="299" t="s">
        <v>0</v>
      </c>
      <c r="B6" s="302" t="s">
        <v>1</v>
      </c>
      <c r="C6" s="304" t="s">
        <v>2</v>
      </c>
      <c r="D6" s="306" t="s">
        <v>3</v>
      </c>
      <c r="E6" s="306"/>
      <c r="F6" s="306"/>
      <c r="G6" s="306"/>
      <c r="H6" s="306"/>
      <c r="I6" s="307" t="s">
        <v>100</v>
      </c>
      <c r="J6" s="307"/>
      <c r="K6" s="307" t="s">
        <v>272</v>
      </c>
      <c r="L6" s="307"/>
      <c r="M6" s="299" t="s">
        <v>0</v>
      </c>
      <c r="N6" s="302" t="s">
        <v>1</v>
      </c>
      <c r="O6" s="304" t="s">
        <v>2</v>
      </c>
      <c r="P6" s="306" t="s">
        <v>3</v>
      </c>
      <c r="Q6" s="306"/>
      <c r="R6" s="306"/>
      <c r="S6" s="306"/>
      <c r="T6" s="306"/>
      <c r="U6" s="307" t="s">
        <v>100</v>
      </c>
      <c r="V6" s="307"/>
      <c r="W6" s="307" t="s">
        <v>272</v>
      </c>
      <c r="X6" s="307"/>
      <c r="Y6" s="299" t="s">
        <v>0</v>
      </c>
      <c r="Z6" s="302" t="s">
        <v>1</v>
      </c>
      <c r="AA6" s="304" t="s">
        <v>2</v>
      </c>
      <c r="AB6" s="306" t="s">
        <v>3</v>
      </c>
      <c r="AC6" s="306"/>
      <c r="AD6" s="306"/>
      <c r="AE6" s="306"/>
      <c r="AF6" s="306"/>
      <c r="AG6" s="306"/>
      <c r="AH6" s="308" t="s">
        <v>100</v>
      </c>
      <c r="AI6" s="308"/>
      <c r="AJ6" s="307" t="s">
        <v>272</v>
      </c>
      <c r="AK6" s="307"/>
      <c r="AL6" s="299" t="s">
        <v>0</v>
      </c>
      <c r="AM6" s="302" t="s">
        <v>1</v>
      </c>
      <c r="AN6" s="304" t="s">
        <v>2</v>
      </c>
      <c r="AO6" s="306" t="s">
        <v>3</v>
      </c>
      <c r="AP6" s="306"/>
      <c r="AQ6" s="306"/>
      <c r="AR6" s="306"/>
      <c r="AS6" s="306"/>
      <c r="AT6" s="307" t="s">
        <v>100</v>
      </c>
      <c r="AU6" s="307"/>
      <c r="AV6" s="307" t="s">
        <v>272</v>
      </c>
      <c r="AW6" s="307"/>
      <c r="AX6" s="299" t="s">
        <v>0</v>
      </c>
      <c r="AY6" s="302" t="s">
        <v>1</v>
      </c>
      <c r="AZ6" s="304" t="s">
        <v>2</v>
      </c>
      <c r="BA6" s="306" t="s">
        <v>3</v>
      </c>
      <c r="BB6" s="306"/>
      <c r="BC6" s="306"/>
      <c r="BD6" s="306"/>
      <c r="BE6" s="306"/>
      <c r="BF6" s="307" t="s">
        <v>100</v>
      </c>
      <c r="BG6" s="307"/>
      <c r="BH6" s="307" t="s">
        <v>272</v>
      </c>
      <c r="BI6" s="307"/>
      <c r="BJ6" s="299" t="s">
        <v>0</v>
      </c>
      <c r="BK6" s="302" t="s">
        <v>1</v>
      </c>
      <c r="BL6" s="304" t="s">
        <v>2</v>
      </c>
      <c r="BM6" s="306" t="s">
        <v>3</v>
      </c>
      <c r="BN6" s="306"/>
      <c r="BO6" s="306"/>
      <c r="BP6" s="306"/>
      <c r="BQ6" s="306"/>
      <c r="BR6" s="308" t="s">
        <v>100</v>
      </c>
      <c r="BS6" s="308"/>
      <c r="BT6" s="307" t="s">
        <v>272</v>
      </c>
      <c r="BU6" s="307"/>
      <c r="BV6" s="299" t="s">
        <v>0</v>
      </c>
      <c r="BW6" s="302" t="s">
        <v>1</v>
      </c>
      <c r="BX6" s="304" t="s">
        <v>2</v>
      </c>
      <c r="BY6" s="306" t="s">
        <v>3</v>
      </c>
      <c r="BZ6" s="306"/>
      <c r="CA6" s="306"/>
      <c r="CB6" s="306"/>
      <c r="CC6" s="306"/>
      <c r="CD6" s="307" t="s">
        <v>100</v>
      </c>
      <c r="CE6" s="307"/>
      <c r="CF6" s="307" t="s">
        <v>272</v>
      </c>
      <c r="CG6" s="307"/>
      <c r="CH6" s="299" t="s">
        <v>0</v>
      </c>
      <c r="CI6" s="302" t="s">
        <v>1</v>
      </c>
      <c r="CJ6" s="304" t="s">
        <v>2</v>
      </c>
      <c r="CK6" s="306" t="s">
        <v>3</v>
      </c>
      <c r="CL6" s="306"/>
      <c r="CM6" s="306"/>
      <c r="CN6" s="306"/>
      <c r="CO6" s="306"/>
      <c r="CP6" s="307" t="s">
        <v>100</v>
      </c>
      <c r="CQ6" s="307"/>
      <c r="CR6" s="307" t="s">
        <v>272</v>
      </c>
      <c r="CS6" s="307"/>
    </row>
    <row r="7" spans="1:97" s="13" customFormat="1" ht="15.75">
      <c r="A7" s="300"/>
      <c r="B7" s="303"/>
      <c r="C7" s="305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24" t="s">
        <v>101</v>
      </c>
      <c r="J7" s="91" t="s">
        <v>102</v>
      </c>
      <c r="K7" s="24" t="s">
        <v>101</v>
      </c>
      <c r="L7" s="24" t="s">
        <v>102</v>
      </c>
      <c r="M7" s="300"/>
      <c r="N7" s="303"/>
      <c r="O7" s="305"/>
      <c r="P7" s="12">
        <v>1</v>
      </c>
      <c r="Q7" s="12">
        <v>2</v>
      </c>
      <c r="R7" s="12">
        <v>3</v>
      </c>
      <c r="S7" s="12">
        <v>4</v>
      </c>
      <c r="T7" s="12">
        <v>5</v>
      </c>
      <c r="U7" s="17" t="s">
        <v>101</v>
      </c>
      <c r="V7" s="17" t="s">
        <v>102</v>
      </c>
      <c r="W7" s="23" t="s">
        <v>101</v>
      </c>
      <c r="X7" s="17" t="s">
        <v>102</v>
      </c>
      <c r="Y7" s="300"/>
      <c r="Z7" s="303"/>
      <c r="AA7" s="305"/>
      <c r="AB7" s="12">
        <v>1</v>
      </c>
      <c r="AC7" s="12">
        <v>2</v>
      </c>
      <c r="AD7" s="12">
        <v>3</v>
      </c>
      <c r="AE7" s="12">
        <v>4</v>
      </c>
      <c r="AF7" s="12">
        <v>5</v>
      </c>
      <c r="AG7" s="12">
        <v>6</v>
      </c>
      <c r="AH7" s="17" t="s">
        <v>101</v>
      </c>
      <c r="AI7" s="17" t="s">
        <v>102</v>
      </c>
      <c r="AJ7" s="17" t="s">
        <v>101</v>
      </c>
      <c r="AK7" s="17" t="s">
        <v>102</v>
      </c>
      <c r="AL7" s="300"/>
      <c r="AM7" s="303"/>
      <c r="AN7" s="305"/>
      <c r="AO7" s="12">
        <v>1</v>
      </c>
      <c r="AP7" s="12">
        <v>2</v>
      </c>
      <c r="AQ7" s="12">
        <v>3</v>
      </c>
      <c r="AR7" s="12">
        <v>4</v>
      </c>
      <c r="AS7" s="12">
        <v>5</v>
      </c>
      <c r="AT7" s="24" t="s">
        <v>101</v>
      </c>
      <c r="AU7" s="24" t="s">
        <v>102</v>
      </c>
      <c r="AV7" s="24" t="s">
        <v>101</v>
      </c>
      <c r="AW7" s="24" t="s">
        <v>102</v>
      </c>
      <c r="AX7" s="300"/>
      <c r="AY7" s="303"/>
      <c r="AZ7" s="305"/>
      <c r="BA7" s="12">
        <v>1</v>
      </c>
      <c r="BB7" s="12">
        <v>2</v>
      </c>
      <c r="BC7" s="12">
        <v>3</v>
      </c>
      <c r="BD7" s="12">
        <v>4</v>
      </c>
      <c r="BE7" s="12">
        <v>5</v>
      </c>
      <c r="BF7" s="24" t="s">
        <v>101</v>
      </c>
      <c r="BG7" s="24" t="s">
        <v>102</v>
      </c>
      <c r="BH7" s="24" t="s">
        <v>101</v>
      </c>
      <c r="BI7" s="24" t="s">
        <v>102</v>
      </c>
      <c r="BJ7" s="300"/>
      <c r="BK7" s="303"/>
      <c r="BL7" s="305"/>
      <c r="BM7" s="12">
        <v>1</v>
      </c>
      <c r="BN7" s="12">
        <v>2</v>
      </c>
      <c r="BO7" s="12">
        <v>3</v>
      </c>
      <c r="BP7" s="12">
        <v>4</v>
      </c>
      <c r="BQ7" s="12">
        <v>5</v>
      </c>
      <c r="BR7" s="17" t="s">
        <v>101</v>
      </c>
      <c r="BS7" s="17" t="s">
        <v>102</v>
      </c>
      <c r="BT7" s="17" t="s">
        <v>101</v>
      </c>
      <c r="BU7" s="17" t="s">
        <v>102</v>
      </c>
      <c r="BV7" s="300"/>
      <c r="BW7" s="303"/>
      <c r="BX7" s="305"/>
      <c r="BY7" s="12">
        <v>1</v>
      </c>
      <c r="BZ7" s="12">
        <v>2</v>
      </c>
      <c r="CA7" s="12">
        <v>3</v>
      </c>
      <c r="CB7" s="12">
        <v>4</v>
      </c>
      <c r="CC7" s="12">
        <v>5</v>
      </c>
      <c r="CD7" s="24" t="s">
        <v>101</v>
      </c>
      <c r="CE7" s="24" t="s">
        <v>102</v>
      </c>
      <c r="CF7" s="24" t="s">
        <v>101</v>
      </c>
      <c r="CG7" s="24" t="s">
        <v>102</v>
      </c>
      <c r="CH7" s="300"/>
      <c r="CI7" s="303"/>
      <c r="CJ7" s="305"/>
      <c r="CK7" s="12">
        <v>1</v>
      </c>
      <c r="CL7" s="12">
        <v>2</v>
      </c>
      <c r="CM7" s="12">
        <v>3</v>
      </c>
      <c r="CN7" s="12">
        <v>4</v>
      </c>
      <c r="CO7" s="12">
        <v>5</v>
      </c>
      <c r="CP7" s="24" t="s">
        <v>101</v>
      </c>
      <c r="CQ7" s="24" t="s">
        <v>102</v>
      </c>
      <c r="CR7" s="24" t="s">
        <v>101</v>
      </c>
      <c r="CS7" s="24" t="s">
        <v>102</v>
      </c>
    </row>
    <row r="8" spans="1:97" ht="15">
      <c r="A8" s="77">
        <v>1</v>
      </c>
      <c r="B8" s="78" t="s">
        <v>4</v>
      </c>
      <c r="C8" s="79" t="s">
        <v>5</v>
      </c>
      <c r="D8" s="77">
        <v>7</v>
      </c>
      <c r="E8" s="77">
        <v>7</v>
      </c>
      <c r="F8" s="77">
        <v>4</v>
      </c>
      <c r="G8" s="77">
        <v>9</v>
      </c>
      <c r="H8" s="59"/>
      <c r="I8" s="77">
        <v>5</v>
      </c>
      <c r="J8" s="238"/>
      <c r="K8" s="77">
        <f aca="true" t="shared" si="0" ref="K8:K39">ROUND((SUM(D8:H8)/4*0.3+I8*0.7),0)</f>
        <v>6</v>
      </c>
      <c r="L8" s="77"/>
      <c r="M8" s="77">
        <v>1</v>
      </c>
      <c r="N8" s="78" t="s">
        <v>4</v>
      </c>
      <c r="O8" s="79" t="s">
        <v>5</v>
      </c>
      <c r="P8" s="77">
        <v>7</v>
      </c>
      <c r="Q8" s="77">
        <v>8</v>
      </c>
      <c r="R8" s="77"/>
      <c r="S8" s="77"/>
      <c r="T8" s="77"/>
      <c r="U8" s="77">
        <v>8</v>
      </c>
      <c r="V8" s="77"/>
      <c r="W8" s="284">
        <f aca="true" t="shared" si="1" ref="W8:W39">ROUND((SUM(P8:T8)/2*0.3+U8*0.7),0)</f>
        <v>8</v>
      </c>
      <c r="X8" s="77"/>
      <c r="Y8" s="77">
        <v>1</v>
      </c>
      <c r="Z8" s="78" t="s">
        <v>4</v>
      </c>
      <c r="AA8" s="79" t="s">
        <v>5</v>
      </c>
      <c r="AB8" s="77">
        <v>5</v>
      </c>
      <c r="AC8" s="77">
        <v>5</v>
      </c>
      <c r="AD8" s="77">
        <v>7</v>
      </c>
      <c r="AE8" s="77">
        <v>8</v>
      </c>
      <c r="AF8" s="77">
        <v>6</v>
      </c>
      <c r="AG8" s="77">
        <v>7</v>
      </c>
      <c r="AH8" s="77">
        <v>5</v>
      </c>
      <c r="AI8" s="77"/>
      <c r="AJ8" s="129">
        <f aca="true" t="shared" si="2" ref="AJ8:AJ39">ROUND((SUM(AB8:AG8)/6*0.3+AH8*0.7),0)</f>
        <v>5</v>
      </c>
      <c r="AK8" s="77"/>
      <c r="AL8" s="77">
        <v>1</v>
      </c>
      <c r="AM8" s="78" t="s">
        <v>4</v>
      </c>
      <c r="AN8" s="79" t="s">
        <v>5</v>
      </c>
      <c r="AO8" s="59">
        <v>6</v>
      </c>
      <c r="AP8" s="59">
        <v>7</v>
      </c>
      <c r="AQ8" s="59">
        <v>7</v>
      </c>
      <c r="AR8" s="59">
        <v>7</v>
      </c>
      <c r="AS8" s="59">
        <v>8</v>
      </c>
      <c r="AT8" s="59">
        <v>9</v>
      </c>
      <c r="AU8" s="59"/>
      <c r="AV8" s="59">
        <f aca="true" t="shared" si="3" ref="AV8:AV39">ROUND((SUM(AO8:AS8)/5*0.3+AT8*0.7),0)</f>
        <v>8</v>
      </c>
      <c r="AW8" s="59"/>
      <c r="AX8" s="77">
        <v>1</v>
      </c>
      <c r="AY8" s="78" t="s">
        <v>4</v>
      </c>
      <c r="AZ8" s="79" t="s">
        <v>5</v>
      </c>
      <c r="BA8" s="77">
        <v>8</v>
      </c>
      <c r="BB8" s="77">
        <v>3</v>
      </c>
      <c r="BC8" s="77">
        <v>3</v>
      </c>
      <c r="BD8" s="77">
        <v>8</v>
      </c>
      <c r="BE8" s="77">
        <v>7</v>
      </c>
      <c r="BF8" s="77">
        <v>6</v>
      </c>
      <c r="BG8" s="77"/>
      <c r="BH8" s="77">
        <f aca="true" t="shared" si="4" ref="BH8:BH39">ROUND((SUM(BA8:BE8)/5*0.3+BF8*0.7),0)</f>
        <v>6</v>
      </c>
      <c r="BI8" s="77"/>
      <c r="BJ8" s="77">
        <v>1</v>
      </c>
      <c r="BK8" s="78" t="s">
        <v>4</v>
      </c>
      <c r="BL8" s="79" t="s">
        <v>5</v>
      </c>
      <c r="BM8" s="77">
        <v>6</v>
      </c>
      <c r="BN8" s="77">
        <v>7</v>
      </c>
      <c r="BO8" s="77">
        <v>7</v>
      </c>
      <c r="BP8" s="77"/>
      <c r="BQ8" s="77"/>
      <c r="BR8" s="77">
        <v>5</v>
      </c>
      <c r="BS8" s="77"/>
      <c r="BT8" s="77">
        <f aca="true" t="shared" si="5" ref="BT8:BT39">ROUND((SUM(BM8:BQ8)/3*0.3+BR8*0.7),0)</f>
        <v>6</v>
      </c>
      <c r="BU8" s="77"/>
      <c r="BV8" s="77">
        <v>1</v>
      </c>
      <c r="BW8" s="78" t="s">
        <v>4</v>
      </c>
      <c r="BX8" s="79" t="s">
        <v>5</v>
      </c>
      <c r="BY8" s="77">
        <v>6</v>
      </c>
      <c r="BZ8" s="77">
        <v>6</v>
      </c>
      <c r="CA8" s="77">
        <v>6</v>
      </c>
      <c r="CB8" s="77"/>
      <c r="CC8" s="77"/>
      <c r="CD8" s="77">
        <v>3</v>
      </c>
      <c r="CE8" s="77">
        <v>6</v>
      </c>
      <c r="CF8" s="77">
        <f aca="true" t="shared" si="6" ref="CF8:CF39">ROUND((SUM(BY8:CC8)/3*0.3+CD8*0.7),0)</f>
        <v>4</v>
      </c>
      <c r="CG8" s="77">
        <f>ROUND((SUM(BY8:CC8)/3*0.3+CE8*0.7),0)</f>
        <v>6</v>
      </c>
      <c r="CH8" s="77">
        <v>1</v>
      </c>
      <c r="CI8" s="78" t="s">
        <v>4</v>
      </c>
      <c r="CJ8" s="79" t="s">
        <v>5</v>
      </c>
      <c r="CK8" s="77">
        <v>7</v>
      </c>
      <c r="CL8" s="77"/>
      <c r="CM8" s="77"/>
      <c r="CN8" s="77"/>
      <c r="CO8" s="77"/>
      <c r="CP8" s="77">
        <v>7</v>
      </c>
      <c r="CQ8" s="77"/>
      <c r="CR8" s="77">
        <v>7</v>
      </c>
      <c r="CS8" s="59"/>
    </row>
    <row r="9" spans="1:97" ht="15">
      <c r="A9" s="82">
        <v>2</v>
      </c>
      <c r="B9" s="83" t="s">
        <v>6</v>
      </c>
      <c r="C9" s="84" t="s">
        <v>7</v>
      </c>
      <c r="D9" s="82">
        <v>7</v>
      </c>
      <c r="E9" s="82">
        <v>4</v>
      </c>
      <c r="F9" s="82">
        <v>7</v>
      </c>
      <c r="G9" s="82">
        <v>6</v>
      </c>
      <c r="H9" s="60"/>
      <c r="I9" s="82">
        <v>4</v>
      </c>
      <c r="J9" s="119"/>
      <c r="K9" s="82">
        <f t="shared" si="0"/>
        <v>5</v>
      </c>
      <c r="L9" s="82"/>
      <c r="M9" s="82">
        <v>2</v>
      </c>
      <c r="N9" s="83" t="s">
        <v>6</v>
      </c>
      <c r="O9" s="84" t="s">
        <v>7</v>
      </c>
      <c r="P9" s="82">
        <v>8</v>
      </c>
      <c r="Q9" s="82">
        <v>8</v>
      </c>
      <c r="R9" s="82"/>
      <c r="S9" s="82"/>
      <c r="T9" s="82"/>
      <c r="U9" s="82">
        <v>8</v>
      </c>
      <c r="V9" s="82"/>
      <c r="W9" s="82">
        <f t="shared" si="1"/>
        <v>8</v>
      </c>
      <c r="X9" s="82"/>
      <c r="Y9" s="82">
        <v>2</v>
      </c>
      <c r="Z9" s="83" t="s">
        <v>6</v>
      </c>
      <c r="AA9" s="84" t="s">
        <v>7</v>
      </c>
      <c r="AB9" s="82">
        <v>4</v>
      </c>
      <c r="AC9" s="82">
        <v>6</v>
      </c>
      <c r="AD9" s="82">
        <v>5</v>
      </c>
      <c r="AE9" s="82">
        <v>6</v>
      </c>
      <c r="AF9" s="82">
        <v>5</v>
      </c>
      <c r="AG9" s="82">
        <v>6</v>
      </c>
      <c r="AH9" s="82">
        <v>7</v>
      </c>
      <c r="AI9" s="82"/>
      <c r="AJ9" s="82">
        <f t="shared" si="2"/>
        <v>7</v>
      </c>
      <c r="AK9" s="82"/>
      <c r="AL9" s="82">
        <v>2</v>
      </c>
      <c r="AM9" s="83" t="s">
        <v>6</v>
      </c>
      <c r="AN9" s="84" t="s">
        <v>7</v>
      </c>
      <c r="AO9" s="60">
        <v>6</v>
      </c>
      <c r="AP9" s="60">
        <v>8</v>
      </c>
      <c r="AQ9" s="60">
        <v>7</v>
      </c>
      <c r="AR9" s="60">
        <v>7</v>
      </c>
      <c r="AS9" s="60">
        <v>8</v>
      </c>
      <c r="AT9" s="60">
        <v>8</v>
      </c>
      <c r="AU9" s="60"/>
      <c r="AV9" s="60">
        <f t="shared" si="3"/>
        <v>8</v>
      </c>
      <c r="AW9" s="60"/>
      <c r="AX9" s="82">
        <v>2</v>
      </c>
      <c r="AY9" s="83" t="s">
        <v>6</v>
      </c>
      <c r="AZ9" s="84" t="s">
        <v>7</v>
      </c>
      <c r="BA9" s="82">
        <v>7</v>
      </c>
      <c r="BB9" s="82">
        <v>8</v>
      </c>
      <c r="BC9" s="82">
        <v>5</v>
      </c>
      <c r="BD9" s="82">
        <v>8</v>
      </c>
      <c r="BE9" s="82">
        <v>9</v>
      </c>
      <c r="BF9" s="82">
        <v>8</v>
      </c>
      <c r="BG9" s="82"/>
      <c r="BH9" s="82">
        <f t="shared" si="4"/>
        <v>8</v>
      </c>
      <c r="BI9" s="82"/>
      <c r="BJ9" s="82">
        <v>2</v>
      </c>
      <c r="BK9" s="83" t="s">
        <v>6</v>
      </c>
      <c r="BL9" s="84" t="s">
        <v>7</v>
      </c>
      <c r="BM9" s="82">
        <v>6</v>
      </c>
      <c r="BN9" s="82">
        <v>7</v>
      </c>
      <c r="BO9" s="82">
        <v>7</v>
      </c>
      <c r="BP9" s="82"/>
      <c r="BQ9" s="82"/>
      <c r="BR9" s="82">
        <v>1</v>
      </c>
      <c r="BS9" s="82">
        <v>6</v>
      </c>
      <c r="BT9" s="82">
        <f t="shared" si="5"/>
        <v>3</v>
      </c>
      <c r="BU9" s="82">
        <f>ROUND((SUM(BM9:BQ9)/3*0.3+BS9*0.7),0)</f>
        <v>6</v>
      </c>
      <c r="BV9" s="82">
        <v>2</v>
      </c>
      <c r="BW9" s="83" t="s">
        <v>6</v>
      </c>
      <c r="BX9" s="84" t="s">
        <v>7</v>
      </c>
      <c r="BY9" s="82">
        <v>6</v>
      </c>
      <c r="BZ9" s="82">
        <v>5</v>
      </c>
      <c r="CA9" s="82">
        <v>6</v>
      </c>
      <c r="CB9" s="82"/>
      <c r="CC9" s="82"/>
      <c r="CD9" s="82">
        <v>3</v>
      </c>
      <c r="CE9" s="82">
        <v>5</v>
      </c>
      <c r="CF9" s="82">
        <f t="shared" si="6"/>
        <v>4</v>
      </c>
      <c r="CG9" s="82">
        <f>ROUND((SUM(BY9:CC9)/3*0.3+CE9*0.7),0)</f>
        <v>5</v>
      </c>
      <c r="CH9" s="82">
        <v>2</v>
      </c>
      <c r="CI9" s="83" t="s">
        <v>6</v>
      </c>
      <c r="CJ9" s="84" t="s">
        <v>7</v>
      </c>
      <c r="CK9" s="82">
        <v>7</v>
      </c>
      <c r="CL9" s="82"/>
      <c r="CM9" s="82"/>
      <c r="CN9" s="82"/>
      <c r="CO9" s="82"/>
      <c r="CP9" s="82">
        <v>7</v>
      </c>
      <c r="CQ9" s="82"/>
      <c r="CR9" s="82">
        <v>7</v>
      </c>
      <c r="CS9" s="60"/>
    </row>
    <row r="10" spans="1:97" ht="15">
      <c r="A10" s="82">
        <v>3</v>
      </c>
      <c r="B10" s="83" t="s">
        <v>8</v>
      </c>
      <c r="C10" s="84" t="s">
        <v>9</v>
      </c>
      <c r="D10" s="82">
        <v>7</v>
      </c>
      <c r="E10" s="82">
        <v>5</v>
      </c>
      <c r="F10" s="82">
        <v>5</v>
      </c>
      <c r="G10" s="82">
        <v>7</v>
      </c>
      <c r="H10" s="60"/>
      <c r="I10" s="82">
        <v>7</v>
      </c>
      <c r="J10" s="119"/>
      <c r="K10" s="82">
        <f t="shared" si="0"/>
        <v>7</v>
      </c>
      <c r="L10" s="82"/>
      <c r="M10" s="82">
        <v>3</v>
      </c>
      <c r="N10" s="83" t="s">
        <v>8</v>
      </c>
      <c r="O10" s="84" t="s">
        <v>9</v>
      </c>
      <c r="P10" s="82">
        <v>7</v>
      </c>
      <c r="Q10" s="82">
        <v>6</v>
      </c>
      <c r="R10" s="82"/>
      <c r="S10" s="82"/>
      <c r="T10" s="82"/>
      <c r="U10" s="82">
        <v>7</v>
      </c>
      <c r="V10" s="82"/>
      <c r="W10" s="82">
        <f t="shared" si="1"/>
        <v>7</v>
      </c>
      <c r="X10" s="82"/>
      <c r="Y10" s="82">
        <v>3</v>
      </c>
      <c r="Z10" s="83" t="s">
        <v>8</v>
      </c>
      <c r="AA10" s="84" t="s">
        <v>9</v>
      </c>
      <c r="AB10" s="82">
        <v>5</v>
      </c>
      <c r="AC10" s="82">
        <v>4</v>
      </c>
      <c r="AD10" s="82">
        <v>6</v>
      </c>
      <c r="AE10" s="82">
        <v>7</v>
      </c>
      <c r="AF10" s="82">
        <v>6</v>
      </c>
      <c r="AG10" s="82">
        <v>6</v>
      </c>
      <c r="AH10" s="82">
        <v>6</v>
      </c>
      <c r="AI10" s="82"/>
      <c r="AJ10" s="82">
        <f t="shared" si="2"/>
        <v>6</v>
      </c>
      <c r="AK10" s="82"/>
      <c r="AL10" s="82">
        <v>3</v>
      </c>
      <c r="AM10" s="83" t="s">
        <v>8</v>
      </c>
      <c r="AN10" s="84" t="s">
        <v>9</v>
      </c>
      <c r="AO10" s="60">
        <v>4</v>
      </c>
      <c r="AP10" s="60">
        <v>7</v>
      </c>
      <c r="AQ10" s="60">
        <v>7</v>
      </c>
      <c r="AR10" s="60">
        <v>7</v>
      </c>
      <c r="AS10" s="60">
        <v>8</v>
      </c>
      <c r="AT10" s="60">
        <v>8</v>
      </c>
      <c r="AU10" s="60"/>
      <c r="AV10" s="60">
        <f t="shared" si="3"/>
        <v>8</v>
      </c>
      <c r="AW10" s="60"/>
      <c r="AX10" s="82">
        <v>3</v>
      </c>
      <c r="AY10" s="83" t="s">
        <v>8</v>
      </c>
      <c r="AZ10" s="84" t="s">
        <v>9</v>
      </c>
      <c r="BA10" s="82">
        <v>7</v>
      </c>
      <c r="BB10" s="82">
        <v>2</v>
      </c>
      <c r="BC10" s="82">
        <v>5</v>
      </c>
      <c r="BD10" s="82">
        <v>5</v>
      </c>
      <c r="BE10" s="82">
        <v>8</v>
      </c>
      <c r="BF10" s="82">
        <v>7</v>
      </c>
      <c r="BG10" s="82"/>
      <c r="BH10" s="82">
        <f t="shared" si="4"/>
        <v>7</v>
      </c>
      <c r="BI10" s="82"/>
      <c r="BJ10" s="82">
        <v>3</v>
      </c>
      <c r="BK10" s="83" t="s">
        <v>8</v>
      </c>
      <c r="BL10" s="84" t="s">
        <v>9</v>
      </c>
      <c r="BM10" s="82">
        <v>0</v>
      </c>
      <c r="BN10" s="82">
        <v>5</v>
      </c>
      <c r="BO10" s="82">
        <v>5</v>
      </c>
      <c r="BP10" s="82"/>
      <c r="BQ10" s="82"/>
      <c r="BR10" s="82">
        <v>1</v>
      </c>
      <c r="BS10" s="82">
        <v>5</v>
      </c>
      <c r="BT10" s="82">
        <f t="shared" si="5"/>
        <v>2</v>
      </c>
      <c r="BU10" s="82">
        <f>ROUND((SUM(BM10:BQ10)/3*0.3+BS10*0.7),0)</f>
        <v>5</v>
      </c>
      <c r="BV10" s="82">
        <v>3</v>
      </c>
      <c r="BW10" s="83" t="s">
        <v>8</v>
      </c>
      <c r="BX10" s="84" t="s">
        <v>9</v>
      </c>
      <c r="BY10" s="82">
        <v>6</v>
      </c>
      <c r="BZ10" s="82">
        <v>5</v>
      </c>
      <c r="CA10" s="82">
        <v>6</v>
      </c>
      <c r="CB10" s="82"/>
      <c r="CC10" s="82"/>
      <c r="CD10" s="82">
        <v>5</v>
      </c>
      <c r="CE10" s="82"/>
      <c r="CF10" s="82">
        <f t="shared" si="6"/>
        <v>5</v>
      </c>
      <c r="CG10" s="82"/>
      <c r="CH10" s="82">
        <v>3</v>
      </c>
      <c r="CI10" s="83" t="s">
        <v>8</v>
      </c>
      <c r="CJ10" s="84" t="s">
        <v>9</v>
      </c>
      <c r="CK10" s="82">
        <v>7</v>
      </c>
      <c r="CL10" s="82"/>
      <c r="CM10" s="82"/>
      <c r="CN10" s="82"/>
      <c r="CO10" s="82"/>
      <c r="CP10" s="82">
        <v>7</v>
      </c>
      <c r="CQ10" s="82"/>
      <c r="CR10" s="82">
        <v>7</v>
      </c>
      <c r="CS10" s="60"/>
    </row>
    <row r="11" spans="1:97" ht="15">
      <c r="A11" s="82">
        <v>4</v>
      </c>
      <c r="B11" s="83" t="s">
        <v>10</v>
      </c>
      <c r="C11" s="84" t="s">
        <v>11</v>
      </c>
      <c r="D11" s="82">
        <v>6</v>
      </c>
      <c r="E11" s="82">
        <v>4</v>
      </c>
      <c r="F11" s="82">
        <v>5</v>
      </c>
      <c r="G11" s="82">
        <v>8</v>
      </c>
      <c r="H11" s="60"/>
      <c r="I11" s="82">
        <v>8</v>
      </c>
      <c r="J11" s="119"/>
      <c r="K11" s="82">
        <f t="shared" si="0"/>
        <v>7</v>
      </c>
      <c r="L11" s="82"/>
      <c r="M11" s="82">
        <v>4</v>
      </c>
      <c r="N11" s="83" t="s">
        <v>10</v>
      </c>
      <c r="O11" s="84" t="s">
        <v>11</v>
      </c>
      <c r="P11" s="82">
        <v>8</v>
      </c>
      <c r="Q11" s="82">
        <v>8</v>
      </c>
      <c r="R11" s="82"/>
      <c r="S11" s="82"/>
      <c r="T11" s="82"/>
      <c r="U11" s="82">
        <v>8</v>
      </c>
      <c r="V11" s="82"/>
      <c r="W11" s="82">
        <f t="shared" si="1"/>
        <v>8</v>
      </c>
      <c r="X11" s="82"/>
      <c r="Y11" s="82">
        <v>4</v>
      </c>
      <c r="Z11" s="83" t="s">
        <v>10</v>
      </c>
      <c r="AA11" s="84" t="s">
        <v>11</v>
      </c>
      <c r="AB11" s="82">
        <v>3</v>
      </c>
      <c r="AC11" s="82">
        <v>7</v>
      </c>
      <c r="AD11" s="82">
        <v>6</v>
      </c>
      <c r="AE11" s="82">
        <v>7</v>
      </c>
      <c r="AF11" s="82">
        <v>4</v>
      </c>
      <c r="AG11" s="82">
        <v>5</v>
      </c>
      <c r="AH11" s="82">
        <v>8</v>
      </c>
      <c r="AI11" s="82"/>
      <c r="AJ11" s="82">
        <f t="shared" si="2"/>
        <v>7</v>
      </c>
      <c r="AK11" s="82"/>
      <c r="AL11" s="82">
        <v>4</v>
      </c>
      <c r="AM11" s="83" t="s">
        <v>10</v>
      </c>
      <c r="AN11" s="84" t="s">
        <v>11</v>
      </c>
      <c r="AO11" s="60">
        <v>7</v>
      </c>
      <c r="AP11" s="60">
        <v>8</v>
      </c>
      <c r="AQ11" s="60">
        <v>7</v>
      </c>
      <c r="AR11" s="60">
        <v>8</v>
      </c>
      <c r="AS11" s="60">
        <v>7</v>
      </c>
      <c r="AT11" s="60">
        <v>7</v>
      </c>
      <c r="AU11" s="60"/>
      <c r="AV11" s="60">
        <f t="shared" si="3"/>
        <v>7</v>
      </c>
      <c r="AW11" s="60"/>
      <c r="AX11" s="82">
        <v>4</v>
      </c>
      <c r="AY11" s="83" t="s">
        <v>10</v>
      </c>
      <c r="AZ11" s="84" t="s">
        <v>11</v>
      </c>
      <c r="BA11" s="82">
        <v>9</v>
      </c>
      <c r="BB11" s="82">
        <v>4</v>
      </c>
      <c r="BC11" s="82">
        <v>7</v>
      </c>
      <c r="BD11" s="82">
        <v>7</v>
      </c>
      <c r="BE11" s="82">
        <v>7</v>
      </c>
      <c r="BF11" s="82">
        <v>6</v>
      </c>
      <c r="BG11" s="82"/>
      <c r="BH11" s="82">
        <f t="shared" si="4"/>
        <v>6</v>
      </c>
      <c r="BI11" s="82"/>
      <c r="BJ11" s="82">
        <v>4</v>
      </c>
      <c r="BK11" s="83" t="s">
        <v>10</v>
      </c>
      <c r="BL11" s="84" t="s">
        <v>11</v>
      </c>
      <c r="BM11" s="82">
        <v>0</v>
      </c>
      <c r="BN11" s="82">
        <v>5</v>
      </c>
      <c r="BO11" s="82">
        <v>5</v>
      </c>
      <c r="BP11" s="82"/>
      <c r="BQ11" s="82"/>
      <c r="BR11" s="82">
        <v>1</v>
      </c>
      <c r="BS11" s="82">
        <v>5</v>
      </c>
      <c r="BT11" s="82">
        <f t="shared" si="5"/>
        <v>2</v>
      </c>
      <c r="BU11" s="82">
        <f>ROUND((SUM(BM11:BQ11)/3*0.3+BS11*0.7),0)</f>
        <v>5</v>
      </c>
      <c r="BV11" s="82">
        <v>4</v>
      </c>
      <c r="BW11" s="83" t="s">
        <v>10</v>
      </c>
      <c r="BX11" s="84" t="s">
        <v>11</v>
      </c>
      <c r="BY11" s="82">
        <v>6</v>
      </c>
      <c r="BZ11" s="82">
        <v>5</v>
      </c>
      <c r="CA11" s="82">
        <v>6</v>
      </c>
      <c r="CB11" s="82"/>
      <c r="CC11" s="82"/>
      <c r="CD11" s="82">
        <v>3</v>
      </c>
      <c r="CE11" s="82">
        <v>5</v>
      </c>
      <c r="CF11" s="82">
        <f t="shared" si="6"/>
        <v>4</v>
      </c>
      <c r="CG11" s="82">
        <f>ROUND((SUM(BY11:CC11)/3*0.3+CE11*0.7),0)</f>
        <v>5</v>
      </c>
      <c r="CH11" s="82">
        <v>4</v>
      </c>
      <c r="CI11" s="83" t="s">
        <v>10</v>
      </c>
      <c r="CJ11" s="84" t="s">
        <v>11</v>
      </c>
      <c r="CK11" s="82">
        <v>6</v>
      </c>
      <c r="CL11" s="82"/>
      <c r="CM11" s="82"/>
      <c r="CN11" s="82"/>
      <c r="CO11" s="82"/>
      <c r="CP11" s="82">
        <v>6</v>
      </c>
      <c r="CQ11" s="82"/>
      <c r="CR11" s="82">
        <v>6</v>
      </c>
      <c r="CS11" s="60"/>
    </row>
    <row r="12" spans="1:97" ht="15">
      <c r="A12" s="82">
        <v>5</v>
      </c>
      <c r="B12" s="83" t="s">
        <v>12</v>
      </c>
      <c r="C12" s="84" t="s">
        <v>13</v>
      </c>
      <c r="D12" s="82">
        <v>8</v>
      </c>
      <c r="E12" s="82">
        <v>6</v>
      </c>
      <c r="F12" s="82">
        <v>5</v>
      </c>
      <c r="G12" s="82">
        <v>8</v>
      </c>
      <c r="H12" s="60"/>
      <c r="I12" s="82">
        <v>8</v>
      </c>
      <c r="J12" s="119"/>
      <c r="K12" s="82">
        <f t="shared" si="0"/>
        <v>8</v>
      </c>
      <c r="L12" s="82"/>
      <c r="M12" s="82">
        <v>5</v>
      </c>
      <c r="N12" s="83" t="s">
        <v>12</v>
      </c>
      <c r="O12" s="84" t="s">
        <v>13</v>
      </c>
      <c r="P12" s="82">
        <v>8</v>
      </c>
      <c r="Q12" s="82">
        <v>8</v>
      </c>
      <c r="R12" s="82"/>
      <c r="S12" s="82"/>
      <c r="T12" s="82"/>
      <c r="U12" s="82">
        <v>8</v>
      </c>
      <c r="V12" s="82"/>
      <c r="W12" s="82">
        <f t="shared" si="1"/>
        <v>8</v>
      </c>
      <c r="X12" s="82"/>
      <c r="Y12" s="82">
        <v>5</v>
      </c>
      <c r="Z12" s="83" t="s">
        <v>12</v>
      </c>
      <c r="AA12" s="84" t="s">
        <v>13</v>
      </c>
      <c r="AB12" s="82">
        <v>5</v>
      </c>
      <c r="AC12" s="82">
        <v>4</v>
      </c>
      <c r="AD12" s="82">
        <v>4</v>
      </c>
      <c r="AE12" s="82">
        <v>6</v>
      </c>
      <c r="AF12" s="82">
        <v>4</v>
      </c>
      <c r="AG12" s="82">
        <v>7</v>
      </c>
      <c r="AH12" s="82">
        <v>6</v>
      </c>
      <c r="AI12" s="82"/>
      <c r="AJ12" s="82">
        <f t="shared" si="2"/>
        <v>6</v>
      </c>
      <c r="AK12" s="82"/>
      <c r="AL12" s="82">
        <v>5</v>
      </c>
      <c r="AM12" s="83" t="s">
        <v>12</v>
      </c>
      <c r="AN12" s="84" t="s">
        <v>13</v>
      </c>
      <c r="AO12" s="60">
        <v>7</v>
      </c>
      <c r="AP12" s="60">
        <v>8</v>
      </c>
      <c r="AQ12" s="60">
        <v>8</v>
      </c>
      <c r="AR12" s="60">
        <v>8</v>
      </c>
      <c r="AS12" s="60">
        <v>8</v>
      </c>
      <c r="AT12" s="60">
        <v>9</v>
      </c>
      <c r="AU12" s="60"/>
      <c r="AV12" s="60">
        <f t="shared" si="3"/>
        <v>9</v>
      </c>
      <c r="AW12" s="60"/>
      <c r="AX12" s="82">
        <v>5</v>
      </c>
      <c r="AY12" s="83" t="s">
        <v>12</v>
      </c>
      <c r="AZ12" s="84" t="s">
        <v>13</v>
      </c>
      <c r="BA12" s="82">
        <v>6</v>
      </c>
      <c r="BB12" s="82">
        <v>5</v>
      </c>
      <c r="BC12" s="82">
        <v>8</v>
      </c>
      <c r="BD12" s="82">
        <v>6</v>
      </c>
      <c r="BE12" s="82">
        <v>8</v>
      </c>
      <c r="BF12" s="82">
        <v>8</v>
      </c>
      <c r="BG12" s="82"/>
      <c r="BH12" s="82">
        <f t="shared" si="4"/>
        <v>8</v>
      </c>
      <c r="BI12" s="82"/>
      <c r="BJ12" s="82">
        <v>5</v>
      </c>
      <c r="BK12" s="83" t="s">
        <v>12</v>
      </c>
      <c r="BL12" s="84" t="s">
        <v>13</v>
      </c>
      <c r="BM12" s="82">
        <v>5</v>
      </c>
      <c r="BN12" s="82">
        <v>5</v>
      </c>
      <c r="BO12" s="82">
        <v>5</v>
      </c>
      <c r="BP12" s="82"/>
      <c r="BQ12" s="82"/>
      <c r="BR12" s="82">
        <v>5</v>
      </c>
      <c r="BS12" s="82"/>
      <c r="BT12" s="82">
        <f t="shared" si="5"/>
        <v>5</v>
      </c>
      <c r="BU12" s="82"/>
      <c r="BV12" s="82">
        <v>5</v>
      </c>
      <c r="BW12" s="83" t="s">
        <v>12</v>
      </c>
      <c r="BX12" s="84" t="s">
        <v>13</v>
      </c>
      <c r="BY12" s="82">
        <v>6</v>
      </c>
      <c r="BZ12" s="82">
        <v>5</v>
      </c>
      <c r="CA12" s="82">
        <v>6</v>
      </c>
      <c r="CB12" s="82"/>
      <c r="CC12" s="82"/>
      <c r="CD12" s="82">
        <v>5</v>
      </c>
      <c r="CE12" s="82"/>
      <c r="CF12" s="82">
        <f t="shared" si="6"/>
        <v>5</v>
      </c>
      <c r="CG12" s="82"/>
      <c r="CH12" s="82">
        <v>5</v>
      </c>
      <c r="CI12" s="83" t="s">
        <v>12</v>
      </c>
      <c r="CJ12" s="84" t="s">
        <v>13</v>
      </c>
      <c r="CK12" s="82">
        <v>8</v>
      </c>
      <c r="CL12" s="82"/>
      <c r="CM12" s="82"/>
      <c r="CN12" s="82"/>
      <c r="CO12" s="82"/>
      <c r="CP12" s="82">
        <v>8</v>
      </c>
      <c r="CQ12" s="82"/>
      <c r="CR12" s="82">
        <v>8</v>
      </c>
      <c r="CS12" s="60"/>
    </row>
    <row r="13" spans="1:97" ht="15">
      <c r="A13" s="82">
        <v>6</v>
      </c>
      <c r="B13" s="83" t="s">
        <v>6</v>
      </c>
      <c r="C13" s="84" t="s">
        <v>13</v>
      </c>
      <c r="D13" s="82">
        <v>5</v>
      </c>
      <c r="E13" s="82">
        <v>8</v>
      </c>
      <c r="F13" s="82">
        <v>5</v>
      </c>
      <c r="G13" s="82">
        <v>8</v>
      </c>
      <c r="H13" s="60"/>
      <c r="I13" s="82">
        <v>7</v>
      </c>
      <c r="J13" s="119"/>
      <c r="K13" s="82">
        <f t="shared" si="0"/>
        <v>7</v>
      </c>
      <c r="L13" s="82"/>
      <c r="M13" s="82">
        <v>6</v>
      </c>
      <c r="N13" s="83" t="s">
        <v>6</v>
      </c>
      <c r="O13" s="84" t="s">
        <v>13</v>
      </c>
      <c r="P13" s="82">
        <v>8</v>
      </c>
      <c r="Q13" s="82">
        <v>8</v>
      </c>
      <c r="R13" s="82"/>
      <c r="S13" s="82"/>
      <c r="T13" s="82"/>
      <c r="U13" s="82">
        <v>8</v>
      </c>
      <c r="V13" s="82"/>
      <c r="W13" s="82">
        <f t="shared" si="1"/>
        <v>8</v>
      </c>
      <c r="X13" s="82"/>
      <c r="Y13" s="82">
        <v>6</v>
      </c>
      <c r="Z13" s="83" t="s">
        <v>6</v>
      </c>
      <c r="AA13" s="84" t="s">
        <v>13</v>
      </c>
      <c r="AB13" s="82">
        <v>4</v>
      </c>
      <c r="AC13" s="82">
        <v>5</v>
      </c>
      <c r="AD13" s="82">
        <v>6</v>
      </c>
      <c r="AE13" s="82">
        <v>8</v>
      </c>
      <c r="AF13" s="82">
        <v>4</v>
      </c>
      <c r="AG13" s="82">
        <v>6</v>
      </c>
      <c r="AH13" s="82">
        <v>7</v>
      </c>
      <c r="AI13" s="82"/>
      <c r="AJ13" s="82">
        <f t="shared" si="2"/>
        <v>7</v>
      </c>
      <c r="AK13" s="82"/>
      <c r="AL13" s="82">
        <v>6</v>
      </c>
      <c r="AM13" s="83" t="s">
        <v>6</v>
      </c>
      <c r="AN13" s="84" t="s">
        <v>13</v>
      </c>
      <c r="AO13" s="60">
        <v>4</v>
      </c>
      <c r="AP13" s="60">
        <v>7</v>
      </c>
      <c r="AQ13" s="60">
        <v>8</v>
      </c>
      <c r="AR13" s="60">
        <v>7</v>
      </c>
      <c r="AS13" s="60">
        <v>7</v>
      </c>
      <c r="AT13" s="60">
        <v>8</v>
      </c>
      <c r="AU13" s="60"/>
      <c r="AV13" s="60">
        <f t="shared" si="3"/>
        <v>8</v>
      </c>
      <c r="AW13" s="60"/>
      <c r="AX13" s="82">
        <v>6</v>
      </c>
      <c r="AY13" s="83" t="s">
        <v>6</v>
      </c>
      <c r="AZ13" s="84" t="s">
        <v>13</v>
      </c>
      <c r="BA13" s="82">
        <v>8</v>
      </c>
      <c r="BB13" s="82">
        <v>7</v>
      </c>
      <c r="BC13" s="82">
        <v>7</v>
      </c>
      <c r="BD13" s="82">
        <v>10</v>
      </c>
      <c r="BE13" s="82">
        <v>9</v>
      </c>
      <c r="BF13" s="82">
        <v>6</v>
      </c>
      <c r="BG13" s="82"/>
      <c r="BH13" s="82">
        <f t="shared" si="4"/>
        <v>7</v>
      </c>
      <c r="BI13" s="82"/>
      <c r="BJ13" s="82">
        <v>6</v>
      </c>
      <c r="BK13" s="83" t="s">
        <v>6</v>
      </c>
      <c r="BL13" s="84" t="s">
        <v>13</v>
      </c>
      <c r="BM13" s="82">
        <v>6</v>
      </c>
      <c r="BN13" s="82">
        <v>7</v>
      </c>
      <c r="BO13" s="82">
        <v>6</v>
      </c>
      <c r="BP13" s="82"/>
      <c r="BQ13" s="82"/>
      <c r="BR13" s="82">
        <v>1</v>
      </c>
      <c r="BS13" s="82">
        <v>3</v>
      </c>
      <c r="BT13" s="82">
        <f t="shared" si="5"/>
        <v>3</v>
      </c>
      <c r="BU13" s="82">
        <f>ROUND((SUM(BM13:BQ13)/3*0.3+BS13*0.7),0)</f>
        <v>4</v>
      </c>
      <c r="BV13" s="82">
        <v>6</v>
      </c>
      <c r="BW13" s="83" t="s">
        <v>6</v>
      </c>
      <c r="BX13" s="84" t="s">
        <v>13</v>
      </c>
      <c r="BY13" s="82">
        <v>6</v>
      </c>
      <c r="BZ13" s="82">
        <v>5</v>
      </c>
      <c r="CA13" s="82">
        <v>5</v>
      </c>
      <c r="CB13" s="82"/>
      <c r="CC13" s="82"/>
      <c r="CD13" s="82">
        <v>5</v>
      </c>
      <c r="CE13" s="82"/>
      <c r="CF13" s="82">
        <f t="shared" si="6"/>
        <v>5</v>
      </c>
      <c r="CG13" s="82"/>
      <c r="CH13" s="82">
        <v>6</v>
      </c>
      <c r="CI13" s="83" t="s">
        <v>6</v>
      </c>
      <c r="CJ13" s="84" t="s">
        <v>13</v>
      </c>
      <c r="CK13" s="82">
        <v>5</v>
      </c>
      <c r="CL13" s="82"/>
      <c r="CM13" s="82"/>
      <c r="CN13" s="82"/>
      <c r="CO13" s="82"/>
      <c r="CP13" s="82">
        <v>5</v>
      </c>
      <c r="CQ13" s="82"/>
      <c r="CR13" s="82">
        <v>5</v>
      </c>
      <c r="CS13" s="60"/>
    </row>
    <row r="14" spans="1:97" ht="15">
      <c r="A14" s="82">
        <v>7</v>
      </c>
      <c r="B14" s="83" t="s">
        <v>14</v>
      </c>
      <c r="C14" s="84" t="s">
        <v>13</v>
      </c>
      <c r="D14" s="82">
        <v>8</v>
      </c>
      <c r="E14" s="82">
        <v>0</v>
      </c>
      <c r="F14" s="82">
        <v>6</v>
      </c>
      <c r="G14" s="82">
        <v>8</v>
      </c>
      <c r="H14" s="60"/>
      <c r="I14" s="82">
        <v>5</v>
      </c>
      <c r="J14" s="119"/>
      <c r="K14" s="82">
        <f t="shared" si="0"/>
        <v>5</v>
      </c>
      <c r="L14" s="82"/>
      <c r="M14" s="82">
        <v>7</v>
      </c>
      <c r="N14" s="83" t="s">
        <v>14</v>
      </c>
      <c r="O14" s="84" t="s">
        <v>13</v>
      </c>
      <c r="P14" s="82">
        <v>8</v>
      </c>
      <c r="Q14" s="82">
        <v>8</v>
      </c>
      <c r="R14" s="82"/>
      <c r="S14" s="82"/>
      <c r="T14" s="82"/>
      <c r="U14" s="82">
        <v>8</v>
      </c>
      <c r="V14" s="82"/>
      <c r="W14" s="82">
        <f t="shared" si="1"/>
        <v>8</v>
      </c>
      <c r="X14" s="82"/>
      <c r="Y14" s="82">
        <v>7</v>
      </c>
      <c r="Z14" s="83" t="s">
        <v>14</v>
      </c>
      <c r="AA14" s="84" t="s">
        <v>13</v>
      </c>
      <c r="AB14" s="82">
        <v>3</v>
      </c>
      <c r="AC14" s="82">
        <v>2</v>
      </c>
      <c r="AD14" s="82">
        <v>6</v>
      </c>
      <c r="AE14" s="82">
        <v>7</v>
      </c>
      <c r="AF14" s="82">
        <v>4</v>
      </c>
      <c r="AG14" s="82">
        <v>6</v>
      </c>
      <c r="AH14" s="82">
        <v>6</v>
      </c>
      <c r="AI14" s="82"/>
      <c r="AJ14" s="82">
        <f t="shared" si="2"/>
        <v>6</v>
      </c>
      <c r="AK14" s="82"/>
      <c r="AL14" s="82">
        <v>7</v>
      </c>
      <c r="AM14" s="83" t="s">
        <v>14</v>
      </c>
      <c r="AN14" s="84" t="s">
        <v>13</v>
      </c>
      <c r="AO14" s="60">
        <v>4</v>
      </c>
      <c r="AP14" s="60">
        <v>7</v>
      </c>
      <c r="AQ14" s="60">
        <v>7</v>
      </c>
      <c r="AR14" s="60">
        <v>7</v>
      </c>
      <c r="AS14" s="60">
        <v>7</v>
      </c>
      <c r="AT14" s="60">
        <v>8</v>
      </c>
      <c r="AU14" s="60"/>
      <c r="AV14" s="60">
        <f t="shared" si="3"/>
        <v>8</v>
      </c>
      <c r="AW14" s="60"/>
      <c r="AX14" s="82">
        <v>7</v>
      </c>
      <c r="AY14" s="83" t="s">
        <v>14</v>
      </c>
      <c r="AZ14" s="84" t="s">
        <v>13</v>
      </c>
      <c r="BA14" s="82">
        <v>8</v>
      </c>
      <c r="BB14" s="82">
        <v>5</v>
      </c>
      <c r="BC14" s="82">
        <v>5</v>
      </c>
      <c r="BD14" s="82">
        <v>8</v>
      </c>
      <c r="BE14" s="82">
        <v>7</v>
      </c>
      <c r="BF14" s="82">
        <v>5</v>
      </c>
      <c r="BG14" s="82"/>
      <c r="BH14" s="82">
        <f t="shared" si="4"/>
        <v>5</v>
      </c>
      <c r="BI14" s="82"/>
      <c r="BJ14" s="82">
        <v>7</v>
      </c>
      <c r="BK14" s="83" t="s">
        <v>14</v>
      </c>
      <c r="BL14" s="84" t="s">
        <v>13</v>
      </c>
      <c r="BM14" s="82">
        <v>5</v>
      </c>
      <c r="BN14" s="82">
        <v>5</v>
      </c>
      <c r="BO14" s="82">
        <v>5</v>
      </c>
      <c r="BP14" s="82"/>
      <c r="BQ14" s="82"/>
      <c r="BR14" s="82">
        <v>0</v>
      </c>
      <c r="BS14" s="82">
        <v>5</v>
      </c>
      <c r="BT14" s="82">
        <f t="shared" si="5"/>
        <v>2</v>
      </c>
      <c r="BU14" s="82">
        <f>ROUND((SUM(BM14:BQ14)/3*0.3+BS14*0.7),0)</f>
        <v>5</v>
      </c>
      <c r="BV14" s="82">
        <v>7</v>
      </c>
      <c r="BW14" s="83" t="s">
        <v>14</v>
      </c>
      <c r="BX14" s="84" t="s">
        <v>13</v>
      </c>
      <c r="BY14" s="82">
        <v>6</v>
      </c>
      <c r="BZ14" s="82">
        <v>5</v>
      </c>
      <c r="CA14" s="82">
        <v>5</v>
      </c>
      <c r="CB14" s="82"/>
      <c r="CC14" s="82"/>
      <c r="CD14" s="82">
        <v>3</v>
      </c>
      <c r="CE14" s="82">
        <v>6</v>
      </c>
      <c r="CF14" s="82">
        <f t="shared" si="6"/>
        <v>4</v>
      </c>
      <c r="CG14" s="82">
        <f>ROUND((SUM(BY14:CC14)/3*0.3+CE14*0.7),0)</f>
        <v>6</v>
      </c>
      <c r="CH14" s="82">
        <v>7</v>
      </c>
      <c r="CI14" s="83" t="s">
        <v>14</v>
      </c>
      <c r="CJ14" s="84" t="s">
        <v>13</v>
      </c>
      <c r="CK14" s="82">
        <v>8</v>
      </c>
      <c r="CL14" s="82"/>
      <c r="CM14" s="82"/>
      <c r="CN14" s="82"/>
      <c r="CO14" s="82"/>
      <c r="CP14" s="82">
        <v>8</v>
      </c>
      <c r="CQ14" s="82"/>
      <c r="CR14" s="82">
        <v>8</v>
      </c>
      <c r="CS14" s="60"/>
    </row>
    <row r="15" spans="1:97" ht="15">
      <c r="A15" s="82">
        <v>8</v>
      </c>
      <c r="B15" s="83" t="s">
        <v>15</v>
      </c>
      <c r="C15" s="84" t="s">
        <v>16</v>
      </c>
      <c r="D15" s="82">
        <v>7</v>
      </c>
      <c r="E15" s="82">
        <v>0</v>
      </c>
      <c r="F15" s="82">
        <v>6</v>
      </c>
      <c r="G15" s="82">
        <v>6</v>
      </c>
      <c r="H15" s="60"/>
      <c r="I15" s="82">
        <v>4</v>
      </c>
      <c r="J15" s="119">
        <v>6</v>
      </c>
      <c r="K15" s="82">
        <f t="shared" si="0"/>
        <v>4</v>
      </c>
      <c r="L15" s="82">
        <f>ROUND((SUM(D15:H15)/4*0.3+J15*0.7),0)</f>
        <v>6</v>
      </c>
      <c r="M15" s="82">
        <v>8</v>
      </c>
      <c r="N15" s="83" t="s">
        <v>15</v>
      </c>
      <c r="O15" s="84" t="s">
        <v>16</v>
      </c>
      <c r="P15" s="82">
        <v>7</v>
      </c>
      <c r="Q15" s="82">
        <v>6</v>
      </c>
      <c r="R15" s="82"/>
      <c r="S15" s="82"/>
      <c r="T15" s="82"/>
      <c r="U15" s="82">
        <v>7</v>
      </c>
      <c r="V15" s="82"/>
      <c r="W15" s="82">
        <f t="shared" si="1"/>
        <v>7</v>
      </c>
      <c r="X15" s="82"/>
      <c r="Y15" s="82">
        <v>8</v>
      </c>
      <c r="Z15" s="83" t="s">
        <v>15</v>
      </c>
      <c r="AA15" s="84" t="s">
        <v>16</v>
      </c>
      <c r="AB15" s="82">
        <v>4</v>
      </c>
      <c r="AC15" s="82">
        <v>3</v>
      </c>
      <c r="AD15" s="82">
        <v>4</v>
      </c>
      <c r="AE15" s="82">
        <v>8</v>
      </c>
      <c r="AF15" s="82">
        <v>4</v>
      </c>
      <c r="AG15" s="82">
        <v>6</v>
      </c>
      <c r="AH15" s="82">
        <v>7</v>
      </c>
      <c r="AI15" s="82"/>
      <c r="AJ15" s="82">
        <f t="shared" si="2"/>
        <v>6</v>
      </c>
      <c r="AK15" s="82"/>
      <c r="AL15" s="82">
        <v>8</v>
      </c>
      <c r="AM15" s="83" t="s">
        <v>15</v>
      </c>
      <c r="AN15" s="84" t="s">
        <v>16</v>
      </c>
      <c r="AO15" s="60">
        <v>5</v>
      </c>
      <c r="AP15" s="60">
        <v>7</v>
      </c>
      <c r="AQ15" s="60">
        <v>7</v>
      </c>
      <c r="AR15" s="60">
        <v>7</v>
      </c>
      <c r="AS15" s="60">
        <v>8</v>
      </c>
      <c r="AT15" s="60">
        <v>6</v>
      </c>
      <c r="AU15" s="60"/>
      <c r="AV15" s="60">
        <f t="shared" si="3"/>
        <v>6</v>
      </c>
      <c r="AW15" s="60"/>
      <c r="AX15" s="82">
        <v>8</v>
      </c>
      <c r="AY15" s="83" t="s">
        <v>15</v>
      </c>
      <c r="AZ15" s="84" t="s">
        <v>16</v>
      </c>
      <c r="BA15" s="82">
        <v>5</v>
      </c>
      <c r="BB15" s="82">
        <v>5</v>
      </c>
      <c r="BC15" s="82">
        <v>3</v>
      </c>
      <c r="BD15" s="82">
        <v>5</v>
      </c>
      <c r="BE15" s="82">
        <v>7</v>
      </c>
      <c r="BF15" s="82">
        <v>2</v>
      </c>
      <c r="BG15" s="82">
        <v>6</v>
      </c>
      <c r="BH15" s="82">
        <f t="shared" si="4"/>
        <v>3</v>
      </c>
      <c r="BI15" s="82">
        <f>ROUND((SUM(BA15:BE15)/5*0.3+BG15*0.7),0)</f>
        <v>6</v>
      </c>
      <c r="BJ15" s="82">
        <v>8</v>
      </c>
      <c r="BK15" s="83" t="s">
        <v>15</v>
      </c>
      <c r="BL15" s="84" t="s">
        <v>16</v>
      </c>
      <c r="BM15" s="82">
        <v>6</v>
      </c>
      <c r="BN15" s="82">
        <v>6</v>
      </c>
      <c r="BO15" s="82">
        <v>6</v>
      </c>
      <c r="BP15" s="82"/>
      <c r="BQ15" s="82"/>
      <c r="BR15" s="82">
        <v>2</v>
      </c>
      <c r="BS15" s="82">
        <v>5</v>
      </c>
      <c r="BT15" s="82">
        <f t="shared" si="5"/>
        <v>3</v>
      </c>
      <c r="BU15" s="82">
        <f>ROUND((SUM(BM15:BQ15)/3*0.3+BS15*0.7),0)</f>
        <v>5</v>
      </c>
      <c r="BV15" s="82">
        <v>8</v>
      </c>
      <c r="BW15" s="83" t="s">
        <v>15</v>
      </c>
      <c r="BX15" s="84" t="s">
        <v>16</v>
      </c>
      <c r="BY15" s="82">
        <v>6</v>
      </c>
      <c r="BZ15" s="82">
        <v>6</v>
      </c>
      <c r="CA15" s="82">
        <v>6</v>
      </c>
      <c r="CB15" s="82"/>
      <c r="CC15" s="82"/>
      <c r="CD15" s="82">
        <v>2</v>
      </c>
      <c r="CE15" s="82">
        <v>5</v>
      </c>
      <c r="CF15" s="82">
        <f t="shared" si="6"/>
        <v>3</v>
      </c>
      <c r="CG15" s="82">
        <f>ROUND((SUM(BY15:CC15)/3*0.3+CE15*0.7),0)</f>
        <v>5</v>
      </c>
      <c r="CH15" s="82">
        <v>8</v>
      </c>
      <c r="CI15" s="83" t="s">
        <v>15</v>
      </c>
      <c r="CJ15" s="84" t="s">
        <v>16</v>
      </c>
      <c r="CK15" s="82">
        <v>7</v>
      </c>
      <c r="CL15" s="82"/>
      <c r="CM15" s="82"/>
      <c r="CN15" s="82"/>
      <c r="CO15" s="82"/>
      <c r="CP15" s="82">
        <v>7</v>
      </c>
      <c r="CQ15" s="82"/>
      <c r="CR15" s="82">
        <v>7</v>
      </c>
      <c r="CS15" s="60"/>
    </row>
    <row r="16" spans="1:97" ht="15">
      <c r="A16" s="82">
        <v>9</v>
      </c>
      <c r="B16" s="83" t="s">
        <v>17</v>
      </c>
      <c r="C16" s="84" t="s">
        <v>18</v>
      </c>
      <c r="D16" s="82">
        <v>7</v>
      </c>
      <c r="E16" s="82">
        <v>0</v>
      </c>
      <c r="F16" s="82">
        <v>7</v>
      </c>
      <c r="G16" s="82">
        <v>7</v>
      </c>
      <c r="H16" s="60"/>
      <c r="I16" s="82">
        <v>5</v>
      </c>
      <c r="J16" s="119"/>
      <c r="K16" s="82">
        <f t="shared" si="0"/>
        <v>5</v>
      </c>
      <c r="L16" s="82"/>
      <c r="M16" s="82">
        <v>9</v>
      </c>
      <c r="N16" s="83" t="s">
        <v>17</v>
      </c>
      <c r="O16" s="84" t="s">
        <v>18</v>
      </c>
      <c r="P16" s="82">
        <v>7</v>
      </c>
      <c r="Q16" s="82">
        <v>6</v>
      </c>
      <c r="R16" s="82"/>
      <c r="S16" s="82"/>
      <c r="T16" s="82"/>
      <c r="U16" s="82">
        <v>7</v>
      </c>
      <c r="V16" s="82"/>
      <c r="W16" s="82">
        <f t="shared" si="1"/>
        <v>7</v>
      </c>
      <c r="X16" s="82"/>
      <c r="Y16" s="82">
        <v>9</v>
      </c>
      <c r="Z16" s="83" t="s">
        <v>17</v>
      </c>
      <c r="AA16" s="84" t="s">
        <v>18</v>
      </c>
      <c r="AB16" s="82">
        <v>4</v>
      </c>
      <c r="AC16" s="82">
        <v>4</v>
      </c>
      <c r="AD16" s="82">
        <v>3</v>
      </c>
      <c r="AE16" s="82">
        <v>8</v>
      </c>
      <c r="AF16" s="82">
        <v>4</v>
      </c>
      <c r="AG16" s="82">
        <v>6</v>
      </c>
      <c r="AH16" s="82">
        <v>6</v>
      </c>
      <c r="AI16" s="82"/>
      <c r="AJ16" s="82">
        <f t="shared" si="2"/>
        <v>6</v>
      </c>
      <c r="AK16" s="82"/>
      <c r="AL16" s="82">
        <v>9</v>
      </c>
      <c r="AM16" s="83" t="s">
        <v>17</v>
      </c>
      <c r="AN16" s="84" t="s">
        <v>18</v>
      </c>
      <c r="AO16" s="60">
        <v>6</v>
      </c>
      <c r="AP16" s="60">
        <v>8</v>
      </c>
      <c r="AQ16" s="60">
        <v>9</v>
      </c>
      <c r="AR16" s="60">
        <v>7</v>
      </c>
      <c r="AS16" s="60">
        <v>8</v>
      </c>
      <c r="AT16" s="60">
        <v>6</v>
      </c>
      <c r="AU16" s="60"/>
      <c r="AV16" s="60">
        <f t="shared" si="3"/>
        <v>6</v>
      </c>
      <c r="AW16" s="60"/>
      <c r="AX16" s="82">
        <v>9</v>
      </c>
      <c r="AY16" s="83" t="s">
        <v>17</v>
      </c>
      <c r="AZ16" s="84" t="s">
        <v>18</v>
      </c>
      <c r="BA16" s="82">
        <v>7</v>
      </c>
      <c r="BB16" s="82">
        <v>5</v>
      </c>
      <c r="BC16" s="82">
        <v>8</v>
      </c>
      <c r="BD16" s="82">
        <v>6</v>
      </c>
      <c r="BE16" s="82">
        <v>5</v>
      </c>
      <c r="BF16" s="82">
        <v>5</v>
      </c>
      <c r="BG16" s="82"/>
      <c r="BH16" s="82">
        <f t="shared" si="4"/>
        <v>5</v>
      </c>
      <c r="BI16" s="82"/>
      <c r="BJ16" s="82">
        <v>9</v>
      </c>
      <c r="BK16" s="83" t="s">
        <v>17</v>
      </c>
      <c r="BL16" s="84" t="s">
        <v>18</v>
      </c>
      <c r="BM16" s="82">
        <v>6</v>
      </c>
      <c r="BN16" s="82">
        <v>6</v>
      </c>
      <c r="BO16" s="82">
        <v>6</v>
      </c>
      <c r="BP16" s="82"/>
      <c r="BQ16" s="82"/>
      <c r="BR16" s="82">
        <v>4</v>
      </c>
      <c r="BS16" s="82"/>
      <c r="BT16" s="82">
        <f t="shared" si="5"/>
        <v>5</v>
      </c>
      <c r="BU16" s="82"/>
      <c r="BV16" s="82">
        <v>9</v>
      </c>
      <c r="BW16" s="83" t="s">
        <v>17</v>
      </c>
      <c r="BX16" s="84" t="s">
        <v>18</v>
      </c>
      <c r="BY16" s="82">
        <v>6</v>
      </c>
      <c r="BZ16" s="82">
        <v>6</v>
      </c>
      <c r="CA16" s="82">
        <v>6</v>
      </c>
      <c r="CB16" s="82"/>
      <c r="CC16" s="82"/>
      <c r="CD16" s="82">
        <v>3</v>
      </c>
      <c r="CE16" s="82">
        <v>5</v>
      </c>
      <c r="CF16" s="82">
        <f t="shared" si="6"/>
        <v>4</v>
      </c>
      <c r="CG16" s="82">
        <f>ROUND((SUM(BY16:CC16)/3*0.3+CE16*0.7),0)</f>
        <v>5</v>
      </c>
      <c r="CH16" s="82">
        <v>9</v>
      </c>
      <c r="CI16" s="83" t="s">
        <v>17</v>
      </c>
      <c r="CJ16" s="84" t="s">
        <v>18</v>
      </c>
      <c r="CK16" s="82">
        <v>7</v>
      </c>
      <c r="CL16" s="82"/>
      <c r="CM16" s="82"/>
      <c r="CN16" s="82"/>
      <c r="CO16" s="82"/>
      <c r="CP16" s="82">
        <v>7</v>
      </c>
      <c r="CQ16" s="82"/>
      <c r="CR16" s="82">
        <v>7</v>
      </c>
      <c r="CS16" s="60"/>
    </row>
    <row r="17" spans="1:97" ht="15">
      <c r="A17" s="82">
        <v>10</v>
      </c>
      <c r="B17" s="83" t="s">
        <v>19</v>
      </c>
      <c r="C17" s="84" t="s">
        <v>20</v>
      </c>
      <c r="D17" s="82">
        <v>8</v>
      </c>
      <c r="E17" s="82">
        <v>0</v>
      </c>
      <c r="F17" s="82">
        <v>7</v>
      </c>
      <c r="G17" s="82">
        <v>6</v>
      </c>
      <c r="H17" s="60"/>
      <c r="I17" s="82">
        <v>4</v>
      </c>
      <c r="J17" s="119">
        <v>5</v>
      </c>
      <c r="K17" s="82">
        <f t="shared" si="0"/>
        <v>4</v>
      </c>
      <c r="L17" s="82">
        <f>ROUND((SUM(D17:H17)/4*0.3+J17*0.7),0)</f>
        <v>5</v>
      </c>
      <c r="M17" s="82">
        <v>10</v>
      </c>
      <c r="N17" s="83" t="s">
        <v>19</v>
      </c>
      <c r="O17" s="84" t="s">
        <v>20</v>
      </c>
      <c r="P17" s="82">
        <v>8</v>
      </c>
      <c r="Q17" s="82">
        <v>8</v>
      </c>
      <c r="R17" s="82"/>
      <c r="S17" s="82"/>
      <c r="T17" s="82"/>
      <c r="U17" s="82">
        <v>8</v>
      </c>
      <c r="V17" s="82"/>
      <c r="W17" s="82">
        <f t="shared" si="1"/>
        <v>8</v>
      </c>
      <c r="X17" s="82"/>
      <c r="Y17" s="82">
        <v>10</v>
      </c>
      <c r="Z17" s="83" t="s">
        <v>19</v>
      </c>
      <c r="AA17" s="84" t="s">
        <v>20</v>
      </c>
      <c r="AB17" s="82">
        <v>3</v>
      </c>
      <c r="AC17" s="82">
        <v>3</v>
      </c>
      <c r="AD17" s="82">
        <v>6</v>
      </c>
      <c r="AE17" s="82">
        <v>8</v>
      </c>
      <c r="AF17" s="82">
        <v>4</v>
      </c>
      <c r="AG17" s="82">
        <v>6</v>
      </c>
      <c r="AH17" s="82">
        <v>7</v>
      </c>
      <c r="AI17" s="82"/>
      <c r="AJ17" s="82">
        <f t="shared" si="2"/>
        <v>6</v>
      </c>
      <c r="AK17" s="82"/>
      <c r="AL17" s="82">
        <v>10</v>
      </c>
      <c r="AM17" s="83" t="s">
        <v>19</v>
      </c>
      <c r="AN17" s="84" t="s">
        <v>20</v>
      </c>
      <c r="AO17" s="60">
        <v>6</v>
      </c>
      <c r="AP17" s="60">
        <v>8</v>
      </c>
      <c r="AQ17" s="60">
        <v>7</v>
      </c>
      <c r="AR17" s="60">
        <v>8</v>
      </c>
      <c r="AS17" s="60">
        <v>7</v>
      </c>
      <c r="AT17" s="60">
        <v>6</v>
      </c>
      <c r="AU17" s="60"/>
      <c r="AV17" s="60">
        <f t="shared" si="3"/>
        <v>6</v>
      </c>
      <c r="AW17" s="60"/>
      <c r="AX17" s="82">
        <v>10</v>
      </c>
      <c r="AY17" s="83" t="s">
        <v>19</v>
      </c>
      <c r="AZ17" s="84" t="s">
        <v>20</v>
      </c>
      <c r="BA17" s="82">
        <v>7</v>
      </c>
      <c r="BB17" s="82">
        <v>6</v>
      </c>
      <c r="BC17" s="82">
        <v>6</v>
      </c>
      <c r="BD17" s="82">
        <v>7</v>
      </c>
      <c r="BE17" s="82">
        <v>6</v>
      </c>
      <c r="BF17" s="82">
        <v>4</v>
      </c>
      <c r="BG17" s="82"/>
      <c r="BH17" s="82">
        <f t="shared" si="4"/>
        <v>5</v>
      </c>
      <c r="BI17" s="82"/>
      <c r="BJ17" s="82">
        <v>10</v>
      </c>
      <c r="BK17" s="83" t="s">
        <v>19</v>
      </c>
      <c r="BL17" s="84" t="s">
        <v>20</v>
      </c>
      <c r="BM17" s="82">
        <v>0</v>
      </c>
      <c r="BN17" s="82">
        <v>4</v>
      </c>
      <c r="BO17" s="82">
        <v>5</v>
      </c>
      <c r="BP17" s="82"/>
      <c r="BQ17" s="82"/>
      <c r="BR17" s="82">
        <v>3</v>
      </c>
      <c r="BS17" s="82">
        <v>5</v>
      </c>
      <c r="BT17" s="82">
        <f t="shared" si="5"/>
        <v>3</v>
      </c>
      <c r="BU17" s="82">
        <f>ROUND((SUM(BM17:BQ17)/3*0.3+BS17*0.7),0)</f>
        <v>4</v>
      </c>
      <c r="BV17" s="82">
        <v>10</v>
      </c>
      <c r="BW17" s="83" t="s">
        <v>19</v>
      </c>
      <c r="BX17" s="84" t="s">
        <v>20</v>
      </c>
      <c r="BY17" s="82">
        <v>4</v>
      </c>
      <c r="BZ17" s="82">
        <v>5</v>
      </c>
      <c r="CA17" s="82">
        <v>5</v>
      </c>
      <c r="CB17" s="82"/>
      <c r="CC17" s="82"/>
      <c r="CD17" s="82">
        <v>5</v>
      </c>
      <c r="CE17" s="82"/>
      <c r="CF17" s="82">
        <f t="shared" si="6"/>
        <v>5</v>
      </c>
      <c r="CG17" s="82"/>
      <c r="CH17" s="82">
        <v>10</v>
      </c>
      <c r="CI17" s="83" t="s">
        <v>19</v>
      </c>
      <c r="CJ17" s="84" t="s">
        <v>20</v>
      </c>
      <c r="CK17" s="82">
        <v>8</v>
      </c>
      <c r="CL17" s="82"/>
      <c r="CM17" s="82"/>
      <c r="CN17" s="82"/>
      <c r="CO17" s="82"/>
      <c r="CP17" s="82">
        <v>8</v>
      </c>
      <c r="CQ17" s="82"/>
      <c r="CR17" s="82">
        <v>8</v>
      </c>
      <c r="CS17" s="60"/>
    </row>
    <row r="18" spans="1:97" ht="15">
      <c r="A18" s="82">
        <v>11</v>
      </c>
      <c r="B18" s="83" t="s">
        <v>21</v>
      </c>
      <c r="C18" s="84" t="s">
        <v>20</v>
      </c>
      <c r="D18" s="82">
        <v>7</v>
      </c>
      <c r="E18" s="82">
        <v>2</v>
      </c>
      <c r="F18" s="82">
        <v>5</v>
      </c>
      <c r="G18" s="82">
        <v>7</v>
      </c>
      <c r="H18" s="60"/>
      <c r="I18" s="82">
        <v>5</v>
      </c>
      <c r="J18" s="119"/>
      <c r="K18" s="82">
        <f t="shared" si="0"/>
        <v>5</v>
      </c>
      <c r="L18" s="82"/>
      <c r="M18" s="82">
        <v>11</v>
      </c>
      <c r="N18" s="83" t="s">
        <v>21</v>
      </c>
      <c r="O18" s="84" t="s">
        <v>20</v>
      </c>
      <c r="P18" s="82">
        <v>7</v>
      </c>
      <c r="Q18" s="82">
        <v>6</v>
      </c>
      <c r="R18" s="82"/>
      <c r="S18" s="82"/>
      <c r="T18" s="82"/>
      <c r="U18" s="82">
        <v>7</v>
      </c>
      <c r="V18" s="82"/>
      <c r="W18" s="82">
        <f t="shared" si="1"/>
        <v>7</v>
      </c>
      <c r="X18" s="82"/>
      <c r="Y18" s="82">
        <v>11</v>
      </c>
      <c r="Z18" s="83" t="s">
        <v>21</v>
      </c>
      <c r="AA18" s="84" t="s">
        <v>20</v>
      </c>
      <c r="AB18" s="82">
        <v>3</v>
      </c>
      <c r="AC18" s="82">
        <v>5</v>
      </c>
      <c r="AD18" s="82">
        <v>3</v>
      </c>
      <c r="AE18" s="82">
        <v>5</v>
      </c>
      <c r="AF18" s="82">
        <v>6</v>
      </c>
      <c r="AG18" s="82">
        <v>6</v>
      </c>
      <c r="AH18" s="82">
        <v>6</v>
      </c>
      <c r="AI18" s="82"/>
      <c r="AJ18" s="82">
        <f t="shared" si="2"/>
        <v>6</v>
      </c>
      <c r="AK18" s="82"/>
      <c r="AL18" s="82">
        <v>11</v>
      </c>
      <c r="AM18" s="83" t="s">
        <v>21</v>
      </c>
      <c r="AN18" s="84" t="s">
        <v>20</v>
      </c>
      <c r="AO18" s="60">
        <v>4</v>
      </c>
      <c r="AP18" s="60">
        <v>7</v>
      </c>
      <c r="AQ18" s="60">
        <v>7</v>
      </c>
      <c r="AR18" s="60">
        <v>7</v>
      </c>
      <c r="AS18" s="60">
        <v>8</v>
      </c>
      <c r="AT18" s="60">
        <v>8</v>
      </c>
      <c r="AU18" s="60"/>
      <c r="AV18" s="60">
        <f t="shared" si="3"/>
        <v>8</v>
      </c>
      <c r="AW18" s="60"/>
      <c r="AX18" s="82">
        <v>11</v>
      </c>
      <c r="AY18" s="83" t="s">
        <v>21</v>
      </c>
      <c r="AZ18" s="84" t="s">
        <v>20</v>
      </c>
      <c r="BA18" s="82">
        <v>2</v>
      </c>
      <c r="BB18" s="82">
        <v>4</v>
      </c>
      <c r="BC18" s="82">
        <v>5</v>
      </c>
      <c r="BD18" s="82">
        <v>5</v>
      </c>
      <c r="BE18" s="82">
        <v>9</v>
      </c>
      <c r="BF18" s="82">
        <v>5</v>
      </c>
      <c r="BG18" s="82"/>
      <c r="BH18" s="82">
        <f t="shared" si="4"/>
        <v>5</v>
      </c>
      <c r="BI18" s="82"/>
      <c r="BJ18" s="82">
        <v>11</v>
      </c>
      <c r="BK18" s="83" t="s">
        <v>21</v>
      </c>
      <c r="BL18" s="84" t="s">
        <v>20</v>
      </c>
      <c r="BM18" s="82">
        <v>0</v>
      </c>
      <c r="BN18" s="82">
        <v>5</v>
      </c>
      <c r="BO18" s="82">
        <v>5</v>
      </c>
      <c r="BP18" s="82"/>
      <c r="BQ18" s="82"/>
      <c r="BR18" s="82">
        <v>7</v>
      </c>
      <c r="BS18" s="82"/>
      <c r="BT18" s="82">
        <f t="shared" si="5"/>
        <v>6</v>
      </c>
      <c r="BU18" s="82"/>
      <c r="BV18" s="82">
        <v>11</v>
      </c>
      <c r="BW18" s="83" t="s">
        <v>21</v>
      </c>
      <c r="BX18" s="84" t="s">
        <v>20</v>
      </c>
      <c r="BY18" s="82">
        <v>5</v>
      </c>
      <c r="BZ18" s="82">
        <v>5</v>
      </c>
      <c r="CA18" s="82">
        <v>5</v>
      </c>
      <c r="CB18" s="82"/>
      <c r="CC18" s="82"/>
      <c r="CD18" s="82">
        <v>8</v>
      </c>
      <c r="CE18" s="82"/>
      <c r="CF18" s="82">
        <f t="shared" si="6"/>
        <v>7</v>
      </c>
      <c r="CG18" s="82"/>
      <c r="CH18" s="82">
        <v>11</v>
      </c>
      <c r="CI18" s="83" t="s">
        <v>21</v>
      </c>
      <c r="CJ18" s="84" t="s">
        <v>20</v>
      </c>
      <c r="CK18" s="82">
        <v>7</v>
      </c>
      <c r="CL18" s="82"/>
      <c r="CM18" s="82"/>
      <c r="CN18" s="82"/>
      <c r="CO18" s="82"/>
      <c r="CP18" s="82">
        <v>7</v>
      </c>
      <c r="CQ18" s="82"/>
      <c r="CR18" s="82">
        <v>7</v>
      </c>
      <c r="CS18" s="60"/>
    </row>
    <row r="19" spans="1:97" ht="15">
      <c r="A19" s="82">
        <v>12</v>
      </c>
      <c r="B19" s="83" t="s">
        <v>22</v>
      </c>
      <c r="C19" s="84" t="s">
        <v>20</v>
      </c>
      <c r="D19" s="82">
        <v>8</v>
      </c>
      <c r="E19" s="82">
        <v>8</v>
      </c>
      <c r="F19" s="82">
        <v>7</v>
      </c>
      <c r="G19" s="82">
        <v>5</v>
      </c>
      <c r="H19" s="60"/>
      <c r="I19" s="82">
        <v>2</v>
      </c>
      <c r="J19" s="119">
        <v>6</v>
      </c>
      <c r="K19" s="82">
        <f t="shared" si="0"/>
        <v>4</v>
      </c>
      <c r="L19" s="82">
        <f>ROUND((SUM(D19:H19)/4*0.3+J19*0.7),0)</f>
        <v>6</v>
      </c>
      <c r="M19" s="82">
        <v>12</v>
      </c>
      <c r="N19" s="83" t="s">
        <v>22</v>
      </c>
      <c r="O19" s="84" t="s">
        <v>20</v>
      </c>
      <c r="P19" s="82">
        <v>8</v>
      </c>
      <c r="Q19" s="82">
        <v>8</v>
      </c>
      <c r="R19" s="82"/>
      <c r="S19" s="82"/>
      <c r="T19" s="82"/>
      <c r="U19" s="82">
        <v>8</v>
      </c>
      <c r="V19" s="82"/>
      <c r="W19" s="82">
        <f t="shared" si="1"/>
        <v>8</v>
      </c>
      <c r="X19" s="82"/>
      <c r="Y19" s="82">
        <v>12</v>
      </c>
      <c r="Z19" s="83" t="s">
        <v>22</v>
      </c>
      <c r="AA19" s="84" t="s">
        <v>20</v>
      </c>
      <c r="AB19" s="82">
        <v>7</v>
      </c>
      <c r="AC19" s="82">
        <v>7</v>
      </c>
      <c r="AD19" s="82">
        <v>8</v>
      </c>
      <c r="AE19" s="82">
        <v>8</v>
      </c>
      <c r="AF19" s="82">
        <v>6</v>
      </c>
      <c r="AG19" s="82">
        <v>7</v>
      </c>
      <c r="AH19" s="82">
        <v>9</v>
      </c>
      <c r="AI19" s="82"/>
      <c r="AJ19" s="82">
        <f t="shared" si="2"/>
        <v>8</v>
      </c>
      <c r="AK19" s="82"/>
      <c r="AL19" s="82">
        <v>12</v>
      </c>
      <c r="AM19" s="83" t="s">
        <v>22</v>
      </c>
      <c r="AN19" s="84" t="s">
        <v>20</v>
      </c>
      <c r="AO19" s="60">
        <v>5</v>
      </c>
      <c r="AP19" s="60">
        <v>7</v>
      </c>
      <c r="AQ19" s="60">
        <v>8</v>
      </c>
      <c r="AR19" s="60">
        <v>9</v>
      </c>
      <c r="AS19" s="60">
        <v>9</v>
      </c>
      <c r="AT19" s="60">
        <v>6</v>
      </c>
      <c r="AU19" s="60"/>
      <c r="AV19" s="60">
        <f t="shared" si="3"/>
        <v>6</v>
      </c>
      <c r="AW19" s="60"/>
      <c r="AX19" s="82">
        <v>12</v>
      </c>
      <c r="AY19" s="83" t="s">
        <v>22</v>
      </c>
      <c r="AZ19" s="84" t="s">
        <v>20</v>
      </c>
      <c r="BA19" s="82">
        <v>6</v>
      </c>
      <c r="BB19" s="82">
        <v>5</v>
      </c>
      <c r="BC19" s="82">
        <v>6</v>
      </c>
      <c r="BD19" s="82">
        <v>6</v>
      </c>
      <c r="BE19" s="82">
        <v>8</v>
      </c>
      <c r="BF19" s="82">
        <v>7</v>
      </c>
      <c r="BG19" s="82"/>
      <c r="BH19" s="82">
        <f t="shared" si="4"/>
        <v>7</v>
      </c>
      <c r="BI19" s="82"/>
      <c r="BJ19" s="82">
        <v>12</v>
      </c>
      <c r="BK19" s="83" t="s">
        <v>22</v>
      </c>
      <c r="BL19" s="84" t="s">
        <v>20</v>
      </c>
      <c r="BM19" s="82">
        <v>7</v>
      </c>
      <c r="BN19" s="82">
        <v>8</v>
      </c>
      <c r="BO19" s="82">
        <v>7</v>
      </c>
      <c r="BP19" s="82"/>
      <c r="BQ19" s="82"/>
      <c r="BR19" s="82">
        <v>2</v>
      </c>
      <c r="BS19" s="82">
        <v>5</v>
      </c>
      <c r="BT19" s="82">
        <f t="shared" si="5"/>
        <v>4</v>
      </c>
      <c r="BU19" s="82">
        <f>ROUND((SUM(BM19:BQ19)/3*0.3+BS19*0.7),0)</f>
        <v>6</v>
      </c>
      <c r="BV19" s="82">
        <v>12</v>
      </c>
      <c r="BW19" s="83" t="s">
        <v>22</v>
      </c>
      <c r="BX19" s="84" t="s">
        <v>20</v>
      </c>
      <c r="BY19" s="82">
        <v>6</v>
      </c>
      <c r="BZ19" s="82">
        <v>6</v>
      </c>
      <c r="CA19" s="82">
        <v>6</v>
      </c>
      <c r="CB19" s="82"/>
      <c r="CC19" s="82"/>
      <c r="CD19" s="82">
        <v>4</v>
      </c>
      <c r="CE19" s="82"/>
      <c r="CF19" s="82">
        <f t="shared" si="6"/>
        <v>5</v>
      </c>
      <c r="CG19" s="82"/>
      <c r="CH19" s="82">
        <v>12</v>
      </c>
      <c r="CI19" s="83" t="s">
        <v>22</v>
      </c>
      <c r="CJ19" s="84" t="s">
        <v>20</v>
      </c>
      <c r="CK19" s="82">
        <v>8</v>
      </c>
      <c r="CL19" s="82"/>
      <c r="CM19" s="82"/>
      <c r="CN19" s="82"/>
      <c r="CO19" s="82"/>
      <c r="CP19" s="82">
        <v>8</v>
      </c>
      <c r="CQ19" s="82"/>
      <c r="CR19" s="82">
        <v>8</v>
      </c>
      <c r="CS19" s="60"/>
    </row>
    <row r="20" spans="1:97" ht="15">
      <c r="A20" s="82">
        <v>13</v>
      </c>
      <c r="B20" s="83" t="s">
        <v>23</v>
      </c>
      <c r="C20" s="84" t="s">
        <v>24</v>
      </c>
      <c r="D20" s="82">
        <v>0</v>
      </c>
      <c r="E20" s="82">
        <v>0</v>
      </c>
      <c r="F20" s="82">
        <v>0</v>
      </c>
      <c r="G20" s="82">
        <v>7</v>
      </c>
      <c r="H20" s="60"/>
      <c r="I20" s="82">
        <v>0</v>
      </c>
      <c r="J20" s="119">
        <v>0</v>
      </c>
      <c r="K20" s="82">
        <f t="shared" si="0"/>
        <v>1</v>
      </c>
      <c r="L20" s="82">
        <f>ROUND((SUM(D20:H20)/4*0.3+J20*0.7),0)</f>
        <v>1</v>
      </c>
      <c r="M20" s="82">
        <v>13</v>
      </c>
      <c r="N20" s="83" t="s">
        <v>23</v>
      </c>
      <c r="O20" s="84" t="s">
        <v>24</v>
      </c>
      <c r="P20" s="82">
        <v>7</v>
      </c>
      <c r="Q20" s="82">
        <v>6</v>
      </c>
      <c r="R20" s="82"/>
      <c r="S20" s="82"/>
      <c r="T20" s="82"/>
      <c r="U20" s="82">
        <v>7</v>
      </c>
      <c r="V20" s="82"/>
      <c r="W20" s="82">
        <f t="shared" si="1"/>
        <v>7</v>
      </c>
      <c r="X20" s="82"/>
      <c r="Y20" s="82">
        <v>13</v>
      </c>
      <c r="Z20" s="83" t="s">
        <v>23</v>
      </c>
      <c r="AA20" s="84" t="s">
        <v>24</v>
      </c>
      <c r="AB20" s="82">
        <v>4</v>
      </c>
      <c r="AC20" s="82">
        <v>4</v>
      </c>
      <c r="AD20" s="82">
        <v>6</v>
      </c>
      <c r="AE20" s="82">
        <v>8</v>
      </c>
      <c r="AF20" s="82">
        <v>4</v>
      </c>
      <c r="AG20" s="82">
        <v>6</v>
      </c>
      <c r="AH20" s="82">
        <v>7</v>
      </c>
      <c r="AI20" s="82"/>
      <c r="AJ20" s="82">
        <f t="shared" si="2"/>
        <v>7</v>
      </c>
      <c r="AK20" s="82"/>
      <c r="AL20" s="82">
        <v>13</v>
      </c>
      <c r="AM20" s="83" t="s">
        <v>23</v>
      </c>
      <c r="AN20" s="84" t="s">
        <v>24</v>
      </c>
      <c r="AO20" s="60">
        <v>4</v>
      </c>
      <c r="AP20" s="60">
        <v>7</v>
      </c>
      <c r="AQ20" s="60">
        <v>6</v>
      </c>
      <c r="AR20" s="60">
        <v>7</v>
      </c>
      <c r="AS20" s="60">
        <v>8</v>
      </c>
      <c r="AT20" s="60">
        <v>2</v>
      </c>
      <c r="AU20" s="60">
        <v>7</v>
      </c>
      <c r="AV20" s="60">
        <f t="shared" si="3"/>
        <v>3</v>
      </c>
      <c r="AW20" s="60">
        <f>ROUND((SUM(AO20:AS20)/5*0.3+AU20*0.7),0)</f>
        <v>7</v>
      </c>
      <c r="AX20" s="82">
        <v>13</v>
      </c>
      <c r="AY20" s="83" t="s">
        <v>23</v>
      </c>
      <c r="AZ20" s="84" t="s">
        <v>24</v>
      </c>
      <c r="BA20" s="82">
        <v>4</v>
      </c>
      <c r="BB20" s="82">
        <v>3</v>
      </c>
      <c r="BC20" s="82">
        <v>4</v>
      </c>
      <c r="BD20" s="82">
        <v>4</v>
      </c>
      <c r="BE20" s="82">
        <v>0</v>
      </c>
      <c r="BF20" s="82">
        <v>0</v>
      </c>
      <c r="BG20" s="82">
        <v>0</v>
      </c>
      <c r="BH20" s="82">
        <f t="shared" si="4"/>
        <v>1</v>
      </c>
      <c r="BI20" s="82">
        <f>ROUND((SUM(BA20:BE20)/5*0.3+BG20*0.7),0)</f>
        <v>1</v>
      </c>
      <c r="BJ20" s="82">
        <v>13</v>
      </c>
      <c r="BK20" s="83" t="s">
        <v>23</v>
      </c>
      <c r="BL20" s="84" t="s">
        <v>24</v>
      </c>
      <c r="BM20" s="82">
        <v>0</v>
      </c>
      <c r="BN20" s="82">
        <v>0</v>
      </c>
      <c r="BO20" s="82">
        <v>0</v>
      </c>
      <c r="BP20" s="82"/>
      <c r="BQ20" s="82"/>
      <c r="BR20" s="82">
        <v>0</v>
      </c>
      <c r="BS20" s="82">
        <v>0</v>
      </c>
      <c r="BT20" s="82">
        <f t="shared" si="5"/>
        <v>0</v>
      </c>
      <c r="BU20" s="82">
        <f>ROUND((SUM(BM20:BQ20)/3*0.3+BS20*0.7),0)</f>
        <v>0</v>
      </c>
      <c r="BV20" s="82">
        <v>13</v>
      </c>
      <c r="BW20" s="83" t="s">
        <v>23</v>
      </c>
      <c r="BX20" s="84" t="s">
        <v>24</v>
      </c>
      <c r="BY20" s="82">
        <v>0</v>
      </c>
      <c r="BZ20" s="82">
        <v>0</v>
      </c>
      <c r="CA20" s="82">
        <v>0</v>
      </c>
      <c r="CB20" s="82"/>
      <c r="CC20" s="82"/>
      <c r="CD20" s="82">
        <v>0</v>
      </c>
      <c r="CE20" s="82">
        <v>0</v>
      </c>
      <c r="CF20" s="82">
        <f t="shared" si="6"/>
        <v>0</v>
      </c>
      <c r="CG20" s="82">
        <f>ROUND((SUM(BY20:CC20)/3*0.3+CE20*0.7),0)</f>
        <v>0</v>
      </c>
      <c r="CH20" s="82">
        <v>13</v>
      </c>
      <c r="CI20" s="83" t="s">
        <v>23</v>
      </c>
      <c r="CJ20" s="84" t="s">
        <v>24</v>
      </c>
      <c r="CK20" s="82">
        <v>0</v>
      </c>
      <c r="CL20" s="82"/>
      <c r="CM20" s="82"/>
      <c r="CN20" s="82"/>
      <c r="CO20" s="82"/>
      <c r="CP20" s="82">
        <v>0</v>
      </c>
      <c r="CQ20" s="82"/>
      <c r="CR20" s="82">
        <v>0</v>
      </c>
      <c r="CS20" s="60"/>
    </row>
    <row r="21" spans="1:97" ht="15">
      <c r="A21" s="82">
        <v>14</v>
      </c>
      <c r="B21" s="83" t="s">
        <v>25</v>
      </c>
      <c r="C21" s="84" t="s">
        <v>24</v>
      </c>
      <c r="D21" s="82">
        <v>7</v>
      </c>
      <c r="E21" s="82">
        <v>0</v>
      </c>
      <c r="F21" s="82">
        <v>6</v>
      </c>
      <c r="G21" s="82">
        <v>0</v>
      </c>
      <c r="H21" s="60"/>
      <c r="I21" s="82">
        <v>6</v>
      </c>
      <c r="J21" s="119"/>
      <c r="K21" s="82">
        <f t="shared" si="0"/>
        <v>5</v>
      </c>
      <c r="L21" s="82"/>
      <c r="M21" s="82">
        <v>14</v>
      </c>
      <c r="N21" s="83" t="s">
        <v>25</v>
      </c>
      <c r="O21" s="84" t="s">
        <v>24</v>
      </c>
      <c r="P21" s="82">
        <v>8</v>
      </c>
      <c r="Q21" s="82">
        <v>8</v>
      </c>
      <c r="R21" s="82"/>
      <c r="S21" s="82"/>
      <c r="T21" s="82"/>
      <c r="U21" s="82">
        <v>8</v>
      </c>
      <c r="V21" s="82"/>
      <c r="W21" s="82">
        <f t="shared" si="1"/>
        <v>8</v>
      </c>
      <c r="X21" s="82"/>
      <c r="Y21" s="82">
        <v>14</v>
      </c>
      <c r="Z21" s="83" t="s">
        <v>25</v>
      </c>
      <c r="AA21" s="84" t="s">
        <v>24</v>
      </c>
      <c r="AB21" s="82">
        <v>4</v>
      </c>
      <c r="AC21" s="82">
        <v>5</v>
      </c>
      <c r="AD21" s="82">
        <v>7</v>
      </c>
      <c r="AE21" s="82">
        <v>6</v>
      </c>
      <c r="AF21" s="82">
        <v>3</v>
      </c>
      <c r="AG21" s="82">
        <v>7</v>
      </c>
      <c r="AH21" s="82">
        <v>8</v>
      </c>
      <c r="AI21" s="82"/>
      <c r="AJ21" s="82">
        <f t="shared" si="2"/>
        <v>7</v>
      </c>
      <c r="AK21" s="82"/>
      <c r="AL21" s="82">
        <v>14</v>
      </c>
      <c r="AM21" s="83" t="s">
        <v>25</v>
      </c>
      <c r="AN21" s="84" t="s">
        <v>24</v>
      </c>
      <c r="AO21" s="60">
        <v>6</v>
      </c>
      <c r="AP21" s="60">
        <v>8</v>
      </c>
      <c r="AQ21" s="60">
        <v>7</v>
      </c>
      <c r="AR21" s="60">
        <v>7</v>
      </c>
      <c r="AS21" s="60">
        <v>8</v>
      </c>
      <c r="AT21" s="60">
        <v>8</v>
      </c>
      <c r="AU21" s="60"/>
      <c r="AV21" s="60">
        <f t="shared" si="3"/>
        <v>8</v>
      </c>
      <c r="AW21" s="60"/>
      <c r="AX21" s="82">
        <v>14</v>
      </c>
      <c r="AY21" s="83" t="s">
        <v>25</v>
      </c>
      <c r="AZ21" s="84" t="s">
        <v>24</v>
      </c>
      <c r="BA21" s="82">
        <v>6</v>
      </c>
      <c r="BB21" s="82">
        <v>7</v>
      </c>
      <c r="BC21" s="82">
        <v>6</v>
      </c>
      <c r="BD21" s="82">
        <v>7</v>
      </c>
      <c r="BE21" s="82">
        <v>7</v>
      </c>
      <c r="BF21" s="82">
        <v>7</v>
      </c>
      <c r="BG21" s="82"/>
      <c r="BH21" s="82">
        <f t="shared" si="4"/>
        <v>7</v>
      </c>
      <c r="BI21" s="82"/>
      <c r="BJ21" s="82">
        <v>14</v>
      </c>
      <c r="BK21" s="83" t="s">
        <v>25</v>
      </c>
      <c r="BL21" s="84" t="s">
        <v>24</v>
      </c>
      <c r="BM21" s="82">
        <v>6</v>
      </c>
      <c r="BN21" s="82">
        <v>7</v>
      </c>
      <c r="BO21" s="82">
        <v>7</v>
      </c>
      <c r="BP21" s="82"/>
      <c r="BQ21" s="82"/>
      <c r="BR21" s="82">
        <v>4</v>
      </c>
      <c r="BS21" s="82"/>
      <c r="BT21" s="82">
        <f t="shared" si="5"/>
        <v>5</v>
      </c>
      <c r="BU21" s="82"/>
      <c r="BV21" s="82">
        <v>14</v>
      </c>
      <c r="BW21" s="83" t="s">
        <v>25</v>
      </c>
      <c r="BX21" s="84" t="s">
        <v>24</v>
      </c>
      <c r="BY21" s="82">
        <v>6</v>
      </c>
      <c r="BZ21" s="82">
        <v>6</v>
      </c>
      <c r="CA21" s="82">
        <v>6</v>
      </c>
      <c r="CB21" s="82"/>
      <c r="CC21" s="82"/>
      <c r="CD21" s="82">
        <v>8</v>
      </c>
      <c r="CE21" s="82"/>
      <c r="CF21" s="82">
        <f t="shared" si="6"/>
        <v>7</v>
      </c>
      <c r="CG21" s="82"/>
      <c r="CH21" s="82">
        <v>14</v>
      </c>
      <c r="CI21" s="83" t="s">
        <v>25</v>
      </c>
      <c r="CJ21" s="84" t="s">
        <v>24</v>
      </c>
      <c r="CK21" s="82">
        <v>7</v>
      </c>
      <c r="CL21" s="82"/>
      <c r="CM21" s="82"/>
      <c r="CN21" s="82"/>
      <c r="CO21" s="82"/>
      <c r="CP21" s="82">
        <v>7</v>
      </c>
      <c r="CQ21" s="82"/>
      <c r="CR21" s="82">
        <v>7</v>
      </c>
      <c r="CS21" s="60"/>
    </row>
    <row r="22" spans="1:97" ht="15">
      <c r="A22" s="82">
        <v>15</v>
      </c>
      <c r="B22" s="83" t="s">
        <v>26</v>
      </c>
      <c r="C22" s="84" t="s">
        <v>27</v>
      </c>
      <c r="D22" s="82">
        <v>7</v>
      </c>
      <c r="E22" s="82">
        <v>7</v>
      </c>
      <c r="F22" s="82">
        <v>7</v>
      </c>
      <c r="G22" s="82">
        <v>8</v>
      </c>
      <c r="H22" s="60"/>
      <c r="I22" s="82">
        <v>6</v>
      </c>
      <c r="J22" s="119"/>
      <c r="K22" s="82">
        <f t="shared" si="0"/>
        <v>6</v>
      </c>
      <c r="L22" s="82"/>
      <c r="M22" s="82">
        <v>15</v>
      </c>
      <c r="N22" s="83" t="s">
        <v>26</v>
      </c>
      <c r="O22" s="84" t="s">
        <v>27</v>
      </c>
      <c r="P22" s="82">
        <v>8</v>
      </c>
      <c r="Q22" s="82">
        <v>8</v>
      </c>
      <c r="R22" s="82"/>
      <c r="S22" s="82"/>
      <c r="T22" s="82"/>
      <c r="U22" s="82">
        <v>8</v>
      </c>
      <c r="V22" s="82"/>
      <c r="W22" s="82">
        <f t="shared" si="1"/>
        <v>8</v>
      </c>
      <c r="X22" s="82"/>
      <c r="Y22" s="82">
        <v>15</v>
      </c>
      <c r="Z22" s="83" t="s">
        <v>26</v>
      </c>
      <c r="AA22" s="84" t="s">
        <v>27</v>
      </c>
      <c r="AB22" s="82">
        <v>8</v>
      </c>
      <c r="AC22" s="82">
        <v>5</v>
      </c>
      <c r="AD22" s="82">
        <v>9</v>
      </c>
      <c r="AE22" s="82">
        <v>8</v>
      </c>
      <c r="AF22" s="82">
        <v>7</v>
      </c>
      <c r="AG22" s="82">
        <v>7</v>
      </c>
      <c r="AH22" s="82">
        <v>7</v>
      </c>
      <c r="AI22" s="82"/>
      <c r="AJ22" s="82">
        <f t="shared" si="2"/>
        <v>7</v>
      </c>
      <c r="AK22" s="82"/>
      <c r="AL22" s="82">
        <v>15</v>
      </c>
      <c r="AM22" s="83" t="s">
        <v>26</v>
      </c>
      <c r="AN22" s="84" t="s">
        <v>27</v>
      </c>
      <c r="AO22" s="60">
        <v>7</v>
      </c>
      <c r="AP22" s="60">
        <v>8</v>
      </c>
      <c r="AQ22" s="60">
        <v>8</v>
      </c>
      <c r="AR22" s="60">
        <v>8</v>
      </c>
      <c r="AS22" s="60">
        <v>9</v>
      </c>
      <c r="AT22" s="60">
        <v>9</v>
      </c>
      <c r="AU22" s="60"/>
      <c r="AV22" s="60">
        <f t="shared" si="3"/>
        <v>9</v>
      </c>
      <c r="AW22" s="60"/>
      <c r="AX22" s="82">
        <v>15</v>
      </c>
      <c r="AY22" s="83" t="s">
        <v>26</v>
      </c>
      <c r="AZ22" s="84" t="s">
        <v>27</v>
      </c>
      <c r="BA22" s="82">
        <v>8</v>
      </c>
      <c r="BB22" s="82">
        <v>7</v>
      </c>
      <c r="BC22" s="82">
        <v>10</v>
      </c>
      <c r="BD22" s="82">
        <v>9</v>
      </c>
      <c r="BE22" s="82">
        <v>10</v>
      </c>
      <c r="BF22" s="82">
        <v>9</v>
      </c>
      <c r="BG22" s="82"/>
      <c r="BH22" s="82">
        <f t="shared" si="4"/>
        <v>9</v>
      </c>
      <c r="BI22" s="82"/>
      <c r="BJ22" s="82">
        <v>15</v>
      </c>
      <c r="BK22" s="83" t="s">
        <v>26</v>
      </c>
      <c r="BL22" s="84" t="s">
        <v>27</v>
      </c>
      <c r="BM22" s="82">
        <v>0</v>
      </c>
      <c r="BN22" s="82">
        <v>5</v>
      </c>
      <c r="BO22" s="82">
        <v>5</v>
      </c>
      <c r="BP22" s="82"/>
      <c r="BQ22" s="82"/>
      <c r="BR22" s="82">
        <v>5</v>
      </c>
      <c r="BS22" s="82"/>
      <c r="BT22" s="82">
        <f t="shared" si="5"/>
        <v>5</v>
      </c>
      <c r="BU22" s="82"/>
      <c r="BV22" s="82">
        <v>15</v>
      </c>
      <c r="BW22" s="83" t="s">
        <v>26</v>
      </c>
      <c r="BX22" s="84" t="s">
        <v>27</v>
      </c>
      <c r="BY22" s="82">
        <v>5</v>
      </c>
      <c r="BZ22" s="82">
        <v>6</v>
      </c>
      <c r="CA22" s="82">
        <v>6</v>
      </c>
      <c r="CB22" s="82"/>
      <c r="CC22" s="82"/>
      <c r="CD22" s="82">
        <v>5</v>
      </c>
      <c r="CE22" s="82"/>
      <c r="CF22" s="82">
        <f t="shared" si="6"/>
        <v>5</v>
      </c>
      <c r="CG22" s="82"/>
      <c r="CH22" s="82">
        <v>15</v>
      </c>
      <c r="CI22" s="83" t="s">
        <v>26</v>
      </c>
      <c r="CJ22" s="84" t="s">
        <v>27</v>
      </c>
      <c r="CK22" s="82">
        <v>7</v>
      </c>
      <c r="CL22" s="82"/>
      <c r="CM22" s="82"/>
      <c r="CN22" s="82"/>
      <c r="CO22" s="82"/>
      <c r="CP22" s="82">
        <v>7</v>
      </c>
      <c r="CQ22" s="82"/>
      <c r="CR22" s="82">
        <v>7</v>
      </c>
      <c r="CS22" s="60"/>
    </row>
    <row r="23" spans="1:97" ht="15">
      <c r="A23" s="82">
        <v>16</v>
      </c>
      <c r="B23" s="83" t="s">
        <v>28</v>
      </c>
      <c r="C23" s="84" t="s">
        <v>27</v>
      </c>
      <c r="D23" s="82">
        <v>7</v>
      </c>
      <c r="E23" s="82">
        <v>2</v>
      </c>
      <c r="F23" s="82">
        <v>0</v>
      </c>
      <c r="G23" s="82">
        <v>7</v>
      </c>
      <c r="H23" s="60"/>
      <c r="I23" s="82">
        <v>0</v>
      </c>
      <c r="J23" s="119">
        <v>5</v>
      </c>
      <c r="K23" s="82">
        <f t="shared" si="0"/>
        <v>1</v>
      </c>
      <c r="L23" s="82">
        <f>ROUND((SUM(D23:H23)/4*0.3+J23*0.7),0)</f>
        <v>5</v>
      </c>
      <c r="M23" s="82">
        <v>16</v>
      </c>
      <c r="N23" s="83" t="s">
        <v>28</v>
      </c>
      <c r="O23" s="84" t="s">
        <v>27</v>
      </c>
      <c r="P23" s="82">
        <v>8</v>
      </c>
      <c r="Q23" s="82">
        <v>8</v>
      </c>
      <c r="R23" s="82"/>
      <c r="S23" s="82"/>
      <c r="T23" s="82"/>
      <c r="U23" s="82">
        <v>8</v>
      </c>
      <c r="V23" s="82"/>
      <c r="W23" s="82">
        <f t="shared" si="1"/>
        <v>8</v>
      </c>
      <c r="X23" s="82"/>
      <c r="Y23" s="82">
        <v>16</v>
      </c>
      <c r="Z23" s="83" t="s">
        <v>28</v>
      </c>
      <c r="AA23" s="84" t="s">
        <v>27</v>
      </c>
      <c r="AB23" s="82">
        <v>2</v>
      </c>
      <c r="AC23" s="82">
        <v>5</v>
      </c>
      <c r="AD23" s="82">
        <v>5</v>
      </c>
      <c r="AE23" s="82">
        <v>8</v>
      </c>
      <c r="AF23" s="82">
        <v>4</v>
      </c>
      <c r="AG23" s="82">
        <v>6</v>
      </c>
      <c r="AH23" s="82">
        <v>6</v>
      </c>
      <c r="AI23" s="82"/>
      <c r="AJ23" s="82">
        <f t="shared" si="2"/>
        <v>6</v>
      </c>
      <c r="AK23" s="82"/>
      <c r="AL23" s="82">
        <v>16</v>
      </c>
      <c r="AM23" s="83" t="s">
        <v>28</v>
      </c>
      <c r="AN23" s="84" t="s">
        <v>27</v>
      </c>
      <c r="AO23" s="60">
        <v>7</v>
      </c>
      <c r="AP23" s="60">
        <v>8</v>
      </c>
      <c r="AQ23" s="60">
        <v>6</v>
      </c>
      <c r="AR23" s="60">
        <v>7</v>
      </c>
      <c r="AS23" s="60">
        <v>8</v>
      </c>
      <c r="AT23" s="60">
        <v>0</v>
      </c>
      <c r="AU23" s="60">
        <v>6</v>
      </c>
      <c r="AV23" s="60">
        <f t="shared" si="3"/>
        <v>2</v>
      </c>
      <c r="AW23" s="60">
        <f>ROUND((SUM(AO23:AS23)/5*0.3+AU23*0.7),0)</f>
        <v>6</v>
      </c>
      <c r="AX23" s="82">
        <v>16</v>
      </c>
      <c r="AY23" s="83" t="s">
        <v>28</v>
      </c>
      <c r="AZ23" s="84" t="s">
        <v>27</v>
      </c>
      <c r="BA23" s="82">
        <v>7</v>
      </c>
      <c r="BB23" s="82">
        <v>2</v>
      </c>
      <c r="BC23" s="82">
        <v>5</v>
      </c>
      <c r="BD23" s="82">
        <v>6</v>
      </c>
      <c r="BE23" s="82">
        <v>7</v>
      </c>
      <c r="BF23" s="82">
        <v>2</v>
      </c>
      <c r="BG23" s="82">
        <v>2</v>
      </c>
      <c r="BH23" s="82">
        <f t="shared" si="4"/>
        <v>3</v>
      </c>
      <c r="BI23" s="82">
        <f>ROUND((SUM(BA23:BE23)/5*0.3+BG23*0.7),0)</f>
        <v>3</v>
      </c>
      <c r="BJ23" s="82">
        <v>16</v>
      </c>
      <c r="BK23" s="83" t="s">
        <v>28</v>
      </c>
      <c r="BL23" s="84" t="s">
        <v>27</v>
      </c>
      <c r="BM23" s="82">
        <v>5</v>
      </c>
      <c r="BN23" s="82">
        <v>6</v>
      </c>
      <c r="BO23" s="82">
        <v>6</v>
      </c>
      <c r="BP23" s="82"/>
      <c r="BQ23" s="82"/>
      <c r="BR23" s="82">
        <v>1</v>
      </c>
      <c r="BS23" s="82">
        <v>2</v>
      </c>
      <c r="BT23" s="82">
        <f t="shared" si="5"/>
        <v>2</v>
      </c>
      <c r="BU23" s="82">
        <f>ROUND((SUM(BM23:BQ23)/3*0.3+BS23*0.7),0)</f>
        <v>3</v>
      </c>
      <c r="BV23" s="82">
        <v>16</v>
      </c>
      <c r="BW23" s="83" t="s">
        <v>28</v>
      </c>
      <c r="BX23" s="84" t="s">
        <v>27</v>
      </c>
      <c r="BY23" s="82">
        <v>5</v>
      </c>
      <c r="BZ23" s="82">
        <v>4</v>
      </c>
      <c r="CA23" s="82">
        <v>3</v>
      </c>
      <c r="CB23" s="82"/>
      <c r="CC23" s="82"/>
      <c r="CD23" s="82">
        <v>5</v>
      </c>
      <c r="CE23" s="82"/>
      <c r="CF23" s="82">
        <f t="shared" si="6"/>
        <v>5</v>
      </c>
      <c r="CG23" s="82"/>
      <c r="CH23" s="82">
        <v>16</v>
      </c>
      <c r="CI23" s="83" t="s">
        <v>28</v>
      </c>
      <c r="CJ23" s="84" t="s">
        <v>27</v>
      </c>
      <c r="CK23" s="82">
        <v>7</v>
      </c>
      <c r="CL23" s="82"/>
      <c r="CM23" s="82"/>
      <c r="CN23" s="82"/>
      <c r="CO23" s="82"/>
      <c r="CP23" s="82">
        <v>7</v>
      </c>
      <c r="CQ23" s="82"/>
      <c r="CR23" s="82">
        <v>7</v>
      </c>
      <c r="CS23" s="60"/>
    </row>
    <row r="24" spans="1:97" ht="15">
      <c r="A24" s="82">
        <v>17</v>
      </c>
      <c r="B24" s="83" t="s">
        <v>29</v>
      </c>
      <c r="C24" s="84" t="s">
        <v>30</v>
      </c>
      <c r="D24" s="82">
        <v>6</v>
      </c>
      <c r="E24" s="82">
        <v>0</v>
      </c>
      <c r="F24" s="82">
        <v>9</v>
      </c>
      <c r="G24" s="82">
        <v>5</v>
      </c>
      <c r="H24" s="60"/>
      <c r="I24" s="82">
        <v>7</v>
      </c>
      <c r="J24" s="119"/>
      <c r="K24" s="82">
        <f t="shared" si="0"/>
        <v>6</v>
      </c>
      <c r="L24" s="82"/>
      <c r="M24" s="82">
        <v>17</v>
      </c>
      <c r="N24" s="83" t="s">
        <v>29</v>
      </c>
      <c r="O24" s="84" t="s">
        <v>30</v>
      </c>
      <c r="P24" s="82">
        <v>8</v>
      </c>
      <c r="Q24" s="82">
        <v>8</v>
      </c>
      <c r="R24" s="82"/>
      <c r="S24" s="82"/>
      <c r="T24" s="82"/>
      <c r="U24" s="82">
        <v>8</v>
      </c>
      <c r="V24" s="82"/>
      <c r="W24" s="82">
        <f t="shared" si="1"/>
        <v>8</v>
      </c>
      <c r="X24" s="82"/>
      <c r="Y24" s="82">
        <v>17</v>
      </c>
      <c r="Z24" s="83" t="s">
        <v>29</v>
      </c>
      <c r="AA24" s="84" t="s">
        <v>30</v>
      </c>
      <c r="AB24" s="82">
        <v>6</v>
      </c>
      <c r="AC24" s="82">
        <v>5</v>
      </c>
      <c r="AD24" s="82">
        <v>5</v>
      </c>
      <c r="AE24" s="82">
        <v>6</v>
      </c>
      <c r="AF24" s="82">
        <v>6</v>
      </c>
      <c r="AG24" s="82">
        <v>7</v>
      </c>
      <c r="AH24" s="82">
        <v>7</v>
      </c>
      <c r="AI24" s="82"/>
      <c r="AJ24" s="82">
        <f t="shared" si="2"/>
        <v>7</v>
      </c>
      <c r="AK24" s="82"/>
      <c r="AL24" s="82">
        <v>17</v>
      </c>
      <c r="AM24" s="83" t="s">
        <v>29</v>
      </c>
      <c r="AN24" s="84" t="s">
        <v>30</v>
      </c>
      <c r="AO24" s="60">
        <v>7</v>
      </c>
      <c r="AP24" s="60">
        <v>8</v>
      </c>
      <c r="AQ24" s="60">
        <v>7</v>
      </c>
      <c r="AR24" s="60">
        <v>8</v>
      </c>
      <c r="AS24" s="60">
        <v>8</v>
      </c>
      <c r="AT24" s="60">
        <v>4</v>
      </c>
      <c r="AU24" s="60"/>
      <c r="AV24" s="60">
        <f t="shared" si="3"/>
        <v>5</v>
      </c>
      <c r="AW24" s="60"/>
      <c r="AX24" s="82">
        <v>17</v>
      </c>
      <c r="AY24" s="83" t="s">
        <v>29</v>
      </c>
      <c r="AZ24" s="84" t="s">
        <v>30</v>
      </c>
      <c r="BA24" s="82">
        <v>6</v>
      </c>
      <c r="BB24" s="82">
        <v>1</v>
      </c>
      <c r="BC24" s="82">
        <v>4</v>
      </c>
      <c r="BD24" s="82">
        <v>6</v>
      </c>
      <c r="BE24" s="82">
        <v>8</v>
      </c>
      <c r="BF24" s="82">
        <v>5</v>
      </c>
      <c r="BG24" s="82"/>
      <c r="BH24" s="82">
        <f t="shared" si="4"/>
        <v>5</v>
      </c>
      <c r="BI24" s="82"/>
      <c r="BJ24" s="82">
        <v>17</v>
      </c>
      <c r="BK24" s="83" t="s">
        <v>29</v>
      </c>
      <c r="BL24" s="84" t="s">
        <v>30</v>
      </c>
      <c r="BM24" s="82">
        <v>5</v>
      </c>
      <c r="BN24" s="82">
        <v>0</v>
      </c>
      <c r="BO24" s="82">
        <v>5</v>
      </c>
      <c r="BP24" s="82"/>
      <c r="BQ24" s="82"/>
      <c r="BR24" s="82">
        <v>4</v>
      </c>
      <c r="BS24" s="82">
        <v>5</v>
      </c>
      <c r="BT24" s="82">
        <f t="shared" si="5"/>
        <v>4</v>
      </c>
      <c r="BU24" s="82">
        <f>ROUND((SUM(BM24:BQ24)/3*0.3+BS24*0.7),0)</f>
        <v>5</v>
      </c>
      <c r="BV24" s="82">
        <v>17</v>
      </c>
      <c r="BW24" s="83" t="s">
        <v>29</v>
      </c>
      <c r="BX24" s="84" t="s">
        <v>30</v>
      </c>
      <c r="BY24" s="82">
        <v>6</v>
      </c>
      <c r="BZ24" s="82">
        <v>6</v>
      </c>
      <c r="CA24" s="82">
        <v>6</v>
      </c>
      <c r="CB24" s="82"/>
      <c r="CC24" s="82"/>
      <c r="CD24" s="82">
        <v>9</v>
      </c>
      <c r="CE24" s="82"/>
      <c r="CF24" s="82">
        <f t="shared" si="6"/>
        <v>8</v>
      </c>
      <c r="CG24" s="82"/>
      <c r="CH24" s="82">
        <v>17</v>
      </c>
      <c r="CI24" s="83" t="s">
        <v>29</v>
      </c>
      <c r="CJ24" s="84" t="s">
        <v>30</v>
      </c>
      <c r="CK24" s="82">
        <v>6</v>
      </c>
      <c r="CL24" s="82"/>
      <c r="CM24" s="82"/>
      <c r="CN24" s="82"/>
      <c r="CO24" s="82"/>
      <c r="CP24" s="82">
        <v>6</v>
      </c>
      <c r="CQ24" s="82"/>
      <c r="CR24" s="82">
        <v>6</v>
      </c>
      <c r="CS24" s="60"/>
    </row>
    <row r="25" spans="1:97" ht="15">
      <c r="A25" s="82">
        <v>18</v>
      </c>
      <c r="B25" s="85" t="s">
        <v>31</v>
      </c>
      <c r="C25" s="86" t="s">
        <v>32</v>
      </c>
      <c r="D25" s="82">
        <v>7</v>
      </c>
      <c r="E25" s="82">
        <v>7</v>
      </c>
      <c r="F25" s="82">
        <v>6</v>
      </c>
      <c r="G25" s="82">
        <v>5</v>
      </c>
      <c r="H25" s="60"/>
      <c r="I25" s="82">
        <v>8</v>
      </c>
      <c r="J25" s="119"/>
      <c r="K25" s="82">
        <f t="shared" si="0"/>
        <v>7</v>
      </c>
      <c r="L25" s="82"/>
      <c r="M25" s="82">
        <v>18</v>
      </c>
      <c r="N25" s="85" t="s">
        <v>31</v>
      </c>
      <c r="O25" s="86" t="s">
        <v>32</v>
      </c>
      <c r="P25" s="82">
        <v>8</v>
      </c>
      <c r="Q25" s="82">
        <v>8</v>
      </c>
      <c r="R25" s="82"/>
      <c r="S25" s="82"/>
      <c r="T25" s="82"/>
      <c r="U25" s="82">
        <v>8</v>
      </c>
      <c r="V25" s="82"/>
      <c r="W25" s="82">
        <f t="shared" si="1"/>
        <v>8</v>
      </c>
      <c r="X25" s="82"/>
      <c r="Y25" s="82">
        <v>18</v>
      </c>
      <c r="Z25" s="85" t="s">
        <v>31</v>
      </c>
      <c r="AA25" s="86" t="s">
        <v>32</v>
      </c>
      <c r="AB25" s="82">
        <v>5</v>
      </c>
      <c r="AC25" s="82">
        <v>5</v>
      </c>
      <c r="AD25" s="82">
        <v>6</v>
      </c>
      <c r="AE25" s="82">
        <v>6</v>
      </c>
      <c r="AF25" s="82">
        <v>4</v>
      </c>
      <c r="AG25" s="82">
        <v>6</v>
      </c>
      <c r="AH25" s="82">
        <v>8</v>
      </c>
      <c r="AI25" s="82"/>
      <c r="AJ25" s="82">
        <f t="shared" si="2"/>
        <v>7</v>
      </c>
      <c r="AK25" s="82"/>
      <c r="AL25" s="82">
        <v>18</v>
      </c>
      <c r="AM25" s="85" t="s">
        <v>31</v>
      </c>
      <c r="AN25" s="86" t="s">
        <v>32</v>
      </c>
      <c r="AO25" s="87">
        <v>7</v>
      </c>
      <c r="AP25" s="60">
        <v>8</v>
      </c>
      <c r="AQ25" s="60">
        <v>7</v>
      </c>
      <c r="AR25" s="60">
        <v>8</v>
      </c>
      <c r="AS25" s="60">
        <v>8</v>
      </c>
      <c r="AT25" s="60">
        <v>7</v>
      </c>
      <c r="AU25" s="60"/>
      <c r="AV25" s="60">
        <f t="shared" si="3"/>
        <v>7</v>
      </c>
      <c r="AW25" s="60"/>
      <c r="AX25" s="82">
        <v>18</v>
      </c>
      <c r="AY25" s="85" t="s">
        <v>31</v>
      </c>
      <c r="AZ25" s="86" t="s">
        <v>32</v>
      </c>
      <c r="BA25" s="82">
        <v>8</v>
      </c>
      <c r="BB25" s="82">
        <v>3</v>
      </c>
      <c r="BC25" s="82">
        <v>8</v>
      </c>
      <c r="BD25" s="82">
        <v>8</v>
      </c>
      <c r="BE25" s="82">
        <v>10</v>
      </c>
      <c r="BF25" s="82">
        <v>8</v>
      </c>
      <c r="BG25" s="82"/>
      <c r="BH25" s="82">
        <f t="shared" si="4"/>
        <v>8</v>
      </c>
      <c r="BI25" s="82"/>
      <c r="BJ25" s="82">
        <v>18</v>
      </c>
      <c r="BK25" s="85" t="s">
        <v>31</v>
      </c>
      <c r="BL25" s="86" t="s">
        <v>32</v>
      </c>
      <c r="BM25" s="82">
        <v>0</v>
      </c>
      <c r="BN25" s="82">
        <v>5</v>
      </c>
      <c r="BO25" s="82">
        <v>5</v>
      </c>
      <c r="BP25" s="82"/>
      <c r="BQ25" s="82"/>
      <c r="BR25" s="82">
        <v>6</v>
      </c>
      <c r="BS25" s="82"/>
      <c r="BT25" s="82">
        <f t="shared" si="5"/>
        <v>5</v>
      </c>
      <c r="BU25" s="82"/>
      <c r="BV25" s="82">
        <v>18</v>
      </c>
      <c r="BW25" s="85" t="s">
        <v>31</v>
      </c>
      <c r="BX25" s="86" t="s">
        <v>32</v>
      </c>
      <c r="BY25" s="82">
        <v>5</v>
      </c>
      <c r="BZ25" s="82">
        <v>5</v>
      </c>
      <c r="CA25" s="82">
        <v>5</v>
      </c>
      <c r="CB25" s="82"/>
      <c r="CC25" s="82"/>
      <c r="CD25" s="82">
        <v>2</v>
      </c>
      <c r="CE25" s="82">
        <v>5</v>
      </c>
      <c r="CF25" s="82">
        <f t="shared" si="6"/>
        <v>3</v>
      </c>
      <c r="CG25" s="82">
        <f>ROUND((SUM(BY25:CC25)/3*0.3+CE25*0.7),0)</f>
        <v>5</v>
      </c>
      <c r="CH25" s="82">
        <v>18</v>
      </c>
      <c r="CI25" s="85" t="s">
        <v>31</v>
      </c>
      <c r="CJ25" s="86" t="s">
        <v>32</v>
      </c>
      <c r="CK25" s="82">
        <v>7</v>
      </c>
      <c r="CL25" s="82"/>
      <c r="CM25" s="82"/>
      <c r="CN25" s="82"/>
      <c r="CO25" s="82"/>
      <c r="CP25" s="82">
        <v>7</v>
      </c>
      <c r="CQ25" s="82"/>
      <c r="CR25" s="82">
        <v>7</v>
      </c>
      <c r="CS25" s="60"/>
    </row>
    <row r="26" spans="1:97" ht="15">
      <c r="A26" s="82">
        <v>19</v>
      </c>
      <c r="B26" s="83" t="s">
        <v>33</v>
      </c>
      <c r="C26" s="84" t="s">
        <v>34</v>
      </c>
      <c r="D26" s="82">
        <v>4</v>
      </c>
      <c r="E26" s="82">
        <v>8</v>
      </c>
      <c r="F26" s="82">
        <v>7</v>
      </c>
      <c r="G26" s="82">
        <v>0</v>
      </c>
      <c r="H26" s="60"/>
      <c r="I26" s="82">
        <v>7</v>
      </c>
      <c r="J26" s="119"/>
      <c r="K26" s="82">
        <f t="shared" si="0"/>
        <v>6</v>
      </c>
      <c r="L26" s="82"/>
      <c r="M26" s="82">
        <v>19</v>
      </c>
      <c r="N26" s="83" t="s">
        <v>33</v>
      </c>
      <c r="O26" s="84" t="s">
        <v>34</v>
      </c>
      <c r="P26" s="82">
        <v>8</v>
      </c>
      <c r="Q26" s="82">
        <v>7</v>
      </c>
      <c r="R26" s="82"/>
      <c r="S26" s="82"/>
      <c r="T26" s="82"/>
      <c r="U26" s="82">
        <v>8</v>
      </c>
      <c r="V26" s="82"/>
      <c r="W26" s="82">
        <f t="shared" si="1"/>
        <v>8</v>
      </c>
      <c r="X26" s="82"/>
      <c r="Y26" s="82">
        <v>19</v>
      </c>
      <c r="Z26" s="83" t="s">
        <v>33</v>
      </c>
      <c r="AA26" s="84" t="s">
        <v>34</v>
      </c>
      <c r="AB26" s="82">
        <v>3</v>
      </c>
      <c r="AC26" s="82">
        <v>5</v>
      </c>
      <c r="AD26" s="82">
        <v>2</v>
      </c>
      <c r="AE26" s="82">
        <v>4</v>
      </c>
      <c r="AF26" s="82">
        <v>3</v>
      </c>
      <c r="AG26" s="82">
        <v>5</v>
      </c>
      <c r="AH26" s="82">
        <v>7</v>
      </c>
      <c r="AI26" s="82"/>
      <c r="AJ26" s="82">
        <f t="shared" si="2"/>
        <v>6</v>
      </c>
      <c r="AK26" s="82"/>
      <c r="AL26" s="82">
        <v>19</v>
      </c>
      <c r="AM26" s="83" t="s">
        <v>33</v>
      </c>
      <c r="AN26" s="84" t="s">
        <v>34</v>
      </c>
      <c r="AO26" s="60">
        <v>5</v>
      </c>
      <c r="AP26" s="60">
        <v>7</v>
      </c>
      <c r="AQ26" s="60">
        <v>7</v>
      </c>
      <c r="AR26" s="60">
        <v>7</v>
      </c>
      <c r="AS26" s="60">
        <v>8</v>
      </c>
      <c r="AT26" s="60">
        <v>7</v>
      </c>
      <c r="AU26" s="60"/>
      <c r="AV26" s="60">
        <f t="shared" si="3"/>
        <v>7</v>
      </c>
      <c r="AW26" s="60"/>
      <c r="AX26" s="82">
        <v>19</v>
      </c>
      <c r="AY26" s="83" t="s">
        <v>33</v>
      </c>
      <c r="AZ26" s="84" t="s">
        <v>34</v>
      </c>
      <c r="BA26" s="82">
        <v>5</v>
      </c>
      <c r="BB26" s="82">
        <v>1</v>
      </c>
      <c r="BC26" s="82">
        <v>1</v>
      </c>
      <c r="BD26" s="82">
        <v>6</v>
      </c>
      <c r="BE26" s="82">
        <v>7</v>
      </c>
      <c r="BF26" s="82">
        <v>3</v>
      </c>
      <c r="BG26" s="82">
        <v>3</v>
      </c>
      <c r="BH26" s="82">
        <f t="shared" si="4"/>
        <v>3</v>
      </c>
      <c r="BI26" s="82">
        <f>ROUND((SUM(BA26:BE26)/5*0.3+BG26*0.7),0)</f>
        <v>3</v>
      </c>
      <c r="BJ26" s="82">
        <v>19</v>
      </c>
      <c r="BK26" s="83" t="s">
        <v>33</v>
      </c>
      <c r="BL26" s="84" t="s">
        <v>34</v>
      </c>
      <c r="BM26" s="82">
        <v>6</v>
      </c>
      <c r="BN26" s="82">
        <v>6</v>
      </c>
      <c r="BO26" s="82">
        <v>6</v>
      </c>
      <c r="BP26" s="82"/>
      <c r="BQ26" s="82"/>
      <c r="BR26" s="82">
        <v>3</v>
      </c>
      <c r="BS26" s="82">
        <v>5</v>
      </c>
      <c r="BT26" s="82">
        <f t="shared" si="5"/>
        <v>4</v>
      </c>
      <c r="BU26" s="82">
        <f>ROUND((SUM(BM26:BQ26)/3*0.3+BS26*0.7),0)</f>
        <v>5</v>
      </c>
      <c r="BV26" s="82">
        <v>19</v>
      </c>
      <c r="BW26" s="83" t="s">
        <v>33</v>
      </c>
      <c r="BX26" s="84" t="s">
        <v>34</v>
      </c>
      <c r="BY26" s="82">
        <v>6</v>
      </c>
      <c r="BZ26" s="82">
        <v>7</v>
      </c>
      <c r="CA26" s="82">
        <v>6</v>
      </c>
      <c r="CB26" s="82"/>
      <c r="CC26" s="82"/>
      <c r="CD26" s="82">
        <v>5</v>
      </c>
      <c r="CE26" s="82"/>
      <c r="CF26" s="82">
        <f t="shared" si="6"/>
        <v>5</v>
      </c>
      <c r="CG26" s="82"/>
      <c r="CH26" s="82">
        <v>19</v>
      </c>
      <c r="CI26" s="83" t="s">
        <v>33</v>
      </c>
      <c r="CJ26" s="84" t="s">
        <v>34</v>
      </c>
      <c r="CK26" s="82">
        <v>4</v>
      </c>
      <c r="CL26" s="82"/>
      <c r="CM26" s="82"/>
      <c r="CN26" s="82"/>
      <c r="CO26" s="82"/>
      <c r="CP26" s="82">
        <v>4</v>
      </c>
      <c r="CQ26" s="82"/>
      <c r="CR26" s="82">
        <v>4</v>
      </c>
      <c r="CS26" s="60"/>
    </row>
    <row r="27" spans="1:97" ht="15">
      <c r="A27" s="82">
        <v>20</v>
      </c>
      <c r="B27" s="83" t="s">
        <v>35</v>
      </c>
      <c r="C27" s="84" t="s">
        <v>36</v>
      </c>
      <c r="D27" s="82">
        <v>6</v>
      </c>
      <c r="E27" s="82">
        <v>8</v>
      </c>
      <c r="F27" s="82">
        <v>7</v>
      </c>
      <c r="G27" s="82">
        <v>6</v>
      </c>
      <c r="H27" s="60"/>
      <c r="I27" s="82">
        <v>6</v>
      </c>
      <c r="J27" s="119"/>
      <c r="K27" s="82">
        <f t="shared" si="0"/>
        <v>6</v>
      </c>
      <c r="L27" s="82"/>
      <c r="M27" s="82">
        <v>20</v>
      </c>
      <c r="N27" s="83" t="s">
        <v>35</v>
      </c>
      <c r="O27" s="84" t="s">
        <v>36</v>
      </c>
      <c r="P27" s="82">
        <v>8</v>
      </c>
      <c r="Q27" s="82">
        <v>8</v>
      </c>
      <c r="R27" s="82"/>
      <c r="S27" s="82"/>
      <c r="T27" s="82"/>
      <c r="U27" s="82">
        <v>8</v>
      </c>
      <c r="V27" s="82"/>
      <c r="W27" s="82">
        <f t="shared" si="1"/>
        <v>8</v>
      </c>
      <c r="X27" s="82"/>
      <c r="Y27" s="82">
        <v>20</v>
      </c>
      <c r="Z27" s="83" t="s">
        <v>35</v>
      </c>
      <c r="AA27" s="84" t="s">
        <v>36</v>
      </c>
      <c r="AB27" s="82">
        <v>4</v>
      </c>
      <c r="AC27" s="82">
        <v>5</v>
      </c>
      <c r="AD27" s="82">
        <v>4</v>
      </c>
      <c r="AE27" s="82">
        <v>6</v>
      </c>
      <c r="AF27" s="82">
        <v>4</v>
      </c>
      <c r="AG27" s="82">
        <v>4</v>
      </c>
      <c r="AH27" s="82">
        <v>6</v>
      </c>
      <c r="AI27" s="82"/>
      <c r="AJ27" s="82">
        <f t="shared" si="2"/>
        <v>6</v>
      </c>
      <c r="AK27" s="82"/>
      <c r="AL27" s="82">
        <v>20</v>
      </c>
      <c r="AM27" s="83" t="s">
        <v>35</v>
      </c>
      <c r="AN27" s="84" t="s">
        <v>36</v>
      </c>
      <c r="AO27" s="60">
        <v>5</v>
      </c>
      <c r="AP27" s="60">
        <v>7</v>
      </c>
      <c r="AQ27" s="60">
        <v>7</v>
      </c>
      <c r="AR27" s="60">
        <v>8</v>
      </c>
      <c r="AS27" s="60">
        <v>7</v>
      </c>
      <c r="AT27" s="60">
        <v>7</v>
      </c>
      <c r="AU27" s="60"/>
      <c r="AV27" s="60">
        <f t="shared" si="3"/>
        <v>7</v>
      </c>
      <c r="AW27" s="60"/>
      <c r="AX27" s="82">
        <v>20</v>
      </c>
      <c r="AY27" s="83" t="s">
        <v>35</v>
      </c>
      <c r="AZ27" s="84" t="s">
        <v>36</v>
      </c>
      <c r="BA27" s="82">
        <v>7</v>
      </c>
      <c r="BB27" s="82">
        <v>6</v>
      </c>
      <c r="BC27" s="82">
        <v>6</v>
      </c>
      <c r="BD27" s="82">
        <v>7</v>
      </c>
      <c r="BE27" s="82">
        <v>6</v>
      </c>
      <c r="BF27" s="82">
        <v>5</v>
      </c>
      <c r="BG27" s="82"/>
      <c r="BH27" s="82">
        <f t="shared" si="4"/>
        <v>5</v>
      </c>
      <c r="BI27" s="82"/>
      <c r="BJ27" s="82">
        <v>20</v>
      </c>
      <c r="BK27" s="83" t="s">
        <v>35</v>
      </c>
      <c r="BL27" s="84" t="s">
        <v>36</v>
      </c>
      <c r="BM27" s="82">
        <v>6</v>
      </c>
      <c r="BN27" s="82">
        <v>6</v>
      </c>
      <c r="BO27" s="82">
        <v>6</v>
      </c>
      <c r="BP27" s="82"/>
      <c r="BQ27" s="82"/>
      <c r="BR27" s="82">
        <v>2</v>
      </c>
      <c r="BS27" s="82">
        <v>5</v>
      </c>
      <c r="BT27" s="82">
        <f t="shared" si="5"/>
        <v>3</v>
      </c>
      <c r="BU27" s="82">
        <f>ROUND((SUM(BM27:BQ27)/3*0.3+BS27*0.7),0)</f>
        <v>5</v>
      </c>
      <c r="BV27" s="82">
        <v>20</v>
      </c>
      <c r="BW27" s="83" t="s">
        <v>35</v>
      </c>
      <c r="BX27" s="84" t="s">
        <v>36</v>
      </c>
      <c r="BY27" s="82">
        <v>5</v>
      </c>
      <c r="BZ27" s="82">
        <v>5</v>
      </c>
      <c r="CA27" s="82">
        <v>5</v>
      </c>
      <c r="CB27" s="82"/>
      <c r="CC27" s="82"/>
      <c r="CD27" s="82">
        <v>5</v>
      </c>
      <c r="CE27" s="82"/>
      <c r="CF27" s="82">
        <f t="shared" si="6"/>
        <v>5</v>
      </c>
      <c r="CG27" s="82"/>
      <c r="CH27" s="82">
        <v>20</v>
      </c>
      <c r="CI27" s="83" t="s">
        <v>35</v>
      </c>
      <c r="CJ27" s="84" t="s">
        <v>36</v>
      </c>
      <c r="CK27" s="82">
        <v>6</v>
      </c>
      <c r="CL27" s="82"/>
      <c r="CM27" s="82"/>
      <c r="CN27" s="82"/>
      <c r="CO27" s="82"/>
      <c r="CP27" s="82">
        <v>6</v>
      </c>
      <c r="CQ27" s="82"/>
      <c r="CR27" s="82">
        <v>6</v>
      </c>
      <c r="CS27" s="60"/>
    </row>
    <row r="28" spans="1:97" ht="15" customHeight="1">
      <c r="A28" s="82">
        <v>21</v>
      </c>
      <c r="B28" s="85" t="s">
        <v>37</v>
      </c>
      <c r="C28" s="86" t="s">
        <v>38</v>
      </c>
      <c r="D28" s="82">
        <v>8</v>
      </c>
      <c r="E28" s="82">
        <v>0</v>
      </c>
      <c r="F28" s="82">
        <v>5</v>
      </c>
      <c r="G28" s="82">
        <v>6</v>
      </c>
      <c r="H28" s="60"/>
      <c r="I28" s="82">
        <v>7</v>
      </c>
      <c r="J28" s="119"/>
      <c r="K28" s="82">
        <f t="shared" si="0"/>
        <v>6</v>
      </c>
      <c r="L28" s="82"/>
      <c r="M28" s="82">
        <v>21</v>
      </c>
      <c r="N28" s="85" t="s">
        <v>37</v>
      </c>
      <c r="O28" s="86" t="s">
        <v>38</v>
      </c>
      <c r="P28" s="82">
        <v>7</v>
      </c>
      <c r="Q28" s="82">
        <v>6</v>
      </c>
      <c r="R28" s="82"/>
      <c r="S28" s="82"/>
      <c r="T28" s="82"/>
      <c r="U28" s="82">
        <v>7</v>
      </c>
      <c r="V28" s="82"/>
      <c r="W28" s="82">
        <f t="shared" si="1"/>
        <v>7</v>
      </c>
      <c r="X28" s="82"/>
      <c r="Y28" s="82">
        <v>21</v>
      </c>
      <c r="Z28" s="85" t="s">
        <v>37</v>
      </c>
      <c r="AA28" s="86" t="s">
        <v>38</v>
      </c>
      <c r="AB28" s="82">
        <v>3</v>
      </c>
      <c r="AC28" s="82">
        <v>3</v>
      </c>
      <c r="AD28" s="82">
        <v>5</v>
      </c>
      <c r="AE28" s="82">
        <v>8</v>
      </c>
      <c r="AF28" s="82">
        <v>3</v>
      </c>
      <c r="AG28" s="82">
        <v>6</v>
      </c>
      <c r="AH28" s="82">
        <v>7</v>
      </c>
      <c r="AI28" s="82"/>
      <c r="AJ28" s="82">
        <f t="shared" si="2"/>
        <v>6</v>
      </c>
      <c r="AK28" s="82"/>
      <c r="AL28" s="82">
        <v>21</v>
      </c>
      <c r="AM28" s="85" t="s">
        <v>37</v>
      </c>
      <c r="AN28" s="86" t="s">
        <v>38</v>
      </c>
      <c r="AO28" s="60">
        <v>6</v>
      </c>
      <c r="AP28" s="60">
        <v>7</v>
      </c>
      <c r="AQ28" s="60">
        <v>7</v>
      </c>
      <c r="AR28" s="60">
        <v>8</v>
      </c>
      <c r="AS28" s="60">
        <v>7</v>
      </c>
      <c r="AT28" s="60">
        <v>0</v>
      </c>
      <c r="AU28" s="60">
        <v>7</v>
      </c>
      <c r="AV28" s="60">
        <f t="shared" si="3"/>
        <v>2</v>
      </c>
      <c r="AW28" s="60">
        <f>ROUND((SUM(AO28:AS28)/5*0.3+AU28*0.7),0)</f>
        <v>7</v>
      </c>
      <c r="AX28" s="82">
        <v>21</v>
      </c>
      <c r="AY28" s="85" t="s">
        <v>37</v>
      </c>
      <c r="AZ28" s="86" t="s">
        <v>38</v>
      </c>
      <c r="BA28" s="82">
        <v>5</v>
      </c>
      <c r="BB28" s="82">
        <v>7</v>
      </c>
      <c r="BC28" s="82">
        <v>7</v>
      </c>
      <c r="BD28" s="82">
        <v>7</v>
      </c>
      <c r="BE28" s="82">
        <v>6</v>
      </c>
      <c r="BF28" s="82">
        <v>7</v>
      </c>
      <c r="BG28" s="82"/>
      <c r="BH28" s="82">
        <f t="shared" si="4"/>
        <v>7</v>
      </c>
      <c r="BI28" s="82"/>
      <c r="BJ28" s="82">
        <v>21</v>
      </c>
      <c r="BK28" s="85" t="s">
        <v>37</v>
      </c>
      <c r="BL28" s="86" t="s">
        <v>38</v>
      </c>
      <c r="BM28" s="82">
        <v>6</v>
      </c>
      <c r="BN28" s="82">
        <v>8</v>
      </c>
      <c r="BO28" s="82">
        <v>6</v>
      </c>
      <c r="BP28" s="82"/>
      <c r="BQ28" s="82"/>
      <c r="BR28" s="82">
        <v>0</v>
      </c>
      <c r="BS28" s="82">
        <v>5</v>
      </c>
      <c r="BT28" s="82">
        <f t="shared" si="5"/>
        <v>2</v>
      </c>
      <c r="BU28" s="82">
        <f>ROUND((SUM(BM28:BQ28)/3*0.3+BS28*0.7),0)</f>
        <v>6</v>
      </c>
      <c r="BV28" s="82">
        <v>21</v>
      </c>
      <c r="BW28" s="85" t="s">
        <v>37</v>
      </c>
      <c r="BX28" s="86" t="s">
        <v>38</v>
      </c>
      <c r="BY28" s="82">
        <v>4</v>
      </c>
      <c r="BZ28" s="82">
        <v>5</v>
      </c>
      <c r="CA28" s="82">
        <v>5</v>
      </c>
      <c r="CB28" s="82"/>
      <c r="CC28" s="82"/>
      <c r="CD28" s="82">
        <v>3</v>
      </c>
      <c r="CE28" s="82">
        <v>0</v>
      </c>
      <c r="CF28" s="82">
        <f t="shared" si="6"/>
        <v>4</v>
      </c>
      <c r="CG28" s="82">
        <f>ROUND((SUM(BY28:CC28)/3*0.3+CE28*0.7),0)</f>
        <v>1</v>
      </c>
      <c r="CH28" s="82">
        <v>21</v>
      </c>
      <c r="CI28" s="85" t="s">
        <v>37</v>
      </c>
      <c r="CJ28" s="86" t="s">
        <v>38</v>
      </c>
      <c r="CK28" s="82">
        <v>8</v>
      </c>
      <c r="CL28" s="82"/>
      <c r="CM28" s="82"/>
      <c r="CN28" s="82"/>
      <c r="CO28" s="82"/>
      <c r="CP28" s="82">
        <v>8</v>
      </c>
      <c r="CQ28" s="82"/>
      <c r="CR28" s="82">
        <v>8</v>
      </c>
      <c r="CS28" s="60"/>
    </row>
    <row r="29" spans="1:97" ht="15">
      <c r="A29" s="82">
        <v>22</v>
      </c>
      <c r="B29" s="83" t="s">
        <v>39</v>
      </c>
      <c r="C29" s="84" t="s">
        <v>40</v>
      </c>
      <c r="D29" s="82">
        <v>4</v>
      </c>
      <c r="E29" s="82">
        <v>3</v>
      </c>
      <c r="F29" s="82">
        <v>2</v>
      </c>
      <c r="G29" s="82">
        <v>0</v>
      </c>
      <c r="H29" s="60"/>
      <c r="I29" s="82">
        <v>7</v>
      </c>
      <c r="J29" s="119"/>
      <c r="K29" s="82">
        <f t="shared" si="0"/>
        <v>6</v>
      </c>
      <c r="L29" s="82"/>
      <c r="M29" s="82">
        <v>22</v>
      </c>
      <c r="N29" s="83" t="s">
        <v>39</v>
      </c>
      <c r="O29" s="84" t="s">
        <v>40</v>
      </c>
      <c r="P29" s="82">
        <v>7</v>
      </c>
      <c r="Q29" s="82">
        <v>6</v>
      </c>
      <c r="R29" s="82"/>
      <c r="S29" s="82"/>
      <c r="T29" s="82"/>
      <c r="U29" s="82">
        <v>7</v>
      </c>
      <c r="V29" s="82"/>
      <c r="W29" s="82">
        <f t="shared" si="1"/>
        <v>7</v>
      </c>
      <c r="X29" s="82"/>
      <c r="Y29" s="82">
        <v>22</v>
      </c>
      <c r="Z29" s="83" t="s">
        <v>39</v>
      </c>
      <c r="AA29" s="84" t="s">
        <v>40</v>
      </c>
      <c r="AB29" s="82">
        <v>2</v>
      </c>
      <c r="AC29" s="82">
        <v>3</v>
      </c>
      <c r="AD29" s="82">
        <v>6</v>
      </c>
      <c r="AE29" s="82">
        <v>4</v>
      </c>
      <c r="AF29" s="82">
        <v>3</v>
      </c>
      <c r="AG29" s="82">
        <v>5</v>
      </c>
      <c r="AH29" s="82">
        <v>7</v>
      </c>
      <c r="AI29" s="82"/>
      <c r="AJ29" s="82">
        <f t="shared" si="2"/>
        <v>6</v>
      </c>
      <c r="AK29" s="82"/>
      <c r="AL29" s="82">
        <v>22</v>
      </c>
      <c r="AM29" s="83" t="s">
        <v>39</v>
      </c>
      <c r="AN29" s="84" t="s">
        <v>40</v>
      </c>
      <c r="AO29" s="60">
        <v>5</v>
      </c>
      <c r="AP29" s="60">
        <v>7</v>
      </c>
      <c r="AQ29" s="60">
        <v>6</v>
      </c>
      <c r="AR29" s="60">
        <v>8</v>
      </c>
      <c r="AS29" s="60">
        <v>7</v>
      </c>
      <c r="AT29" s="60">
        <v>9</v>
      </c>
      <c r="AU29" s="60"/>
      <c r="AV29" s="60">
        <f t="shared" si="3"/>
        <v>8</v>
      </c>
      <c r="AW29" s="60"/>
      <c r="AX29" s="82">
        <v>22</v>
      </c>
      <c r="AY29" s="83" t="s">
        <v>39</v>
      </c>
      <c r="AZ29" s="84" t="s">
        <v>40</v>
      </c>
      <c r="BA29" s="82">
        <v>5</v>
      </c>
      <c r="BB29" s="82">
        <v>7</v>
      </c>
      <c r="BC29" s="82">
        <v>9</v>
      </c>
      <c r="BD29" s="82">
        <v>8</v>
      </c>
      <c r="BE29" s="82">
        <v>8</v>
      </c>
      <c r="BF29" s="82">
        <v>8</v>
      </c>
      <c r="BG29" s="82"/>
      <c r="BH29" s="82">
        <f t="shared" si="4"/>
        <v>8</v>
      </c>
      <c r="BI29" s="82"/>
      <c r="BJ29" s="82">
        <v>22</v>
      </c>
      <c r="BK29" s="83" t="s">
        <v>39</v>
      </c>
      <c r="BL29" s="84" t="s">
        <v>40</v>
      </c>
      <c r="BM29" s="82">
        <v>6</v>
      </c>
      <c r="BN29" s="82">
        <v>6</v>
      </c>
      <c r="BO29" s="82">
        <v>7</v>
      </c>
      <c r="BP29" s="82"/>
      <c r="BQ29" s="82"/>
      <c r="BR29" s="82">
        <v>5</v>
      </c>
      <c r="BS29" s="82"/>
      <c r="BT29" s="82">
        <f t="shared" si="5"/>
        <v>5</v>
      </c>
      <c r="BU29" s="82"/>
      <c r="BV29" s="82">
        <v>22</v>
      </c>
      <c r="BW29" s="83" t="s">
        <v>39</v>
      </c>
      <c r="BX29" s="84" t="s">
        <v>40</v>
      </c>
      <c r="BY29" s="82">
        <v>6</v>
      </c>
      <c r="BZ29" s="82">
        <v>6</v>
      </c>
      <c r="CA29" s="82">
        <v>6</v>
      </c>
      <c r="CB29" s="82"/>
      <c r="CC29" s="82"/>
      <c r="CD29" s="82">
        <v>3</v>
      </c>
      <c r="CE29" s="82">
        <v>7</v>
      </c>
      <c r="CF29" s="82">
        <f t="shared" si="6"/>
        <v>4</v>
      </c>
      <c r="CG29" s="82">
        <f>ROUND((SUM(BY29:CC29)/3*0.3+CE29*0.7),0)</f>
        <v>7</v>
      </c>
      <c r="CH29" s="82">
        <v>22</v>
      </c>
      <c r="CI29" s="83" t="s">
        <v>39</v>
      </c>
      <c r="CJ29" s="84" t="s">
        <v>40</v>
      </c>
      <c r="CK29" s="82">
        <v>4</v>
      </c>
      <c r="CL29" s="82"/>
      <c r="CM29" s="82"/>
      <c r="CN29" s="82"/>
      <c r="CO29" s="82"/>
      <c r="CP29" s="82">
        <v>4</v>
      </c>
      <c r="CQ29" s="82"/>
      <c r="CR29" s="82">
        <v>4</v>
      </c>
      <c r="CS29" s="60"/>
    </row>
    <row r="30" spans="1:97" ht="15.75" customHeight="1">
      <c r="A30" s="82">
        <v>23</v>
      </c>
      <c r="B30" s="85" t="s">
        <v>41</v>
      </c>
      <c r="C30" s="86" t="s">
        <v>42</v>
      </c>
      <c r="D30" s="82">
        <v>7</v>
      </c>
      <c r="E30" s="82">
        <v>2</v>
      </c>
      <c r="F30" s="82">
        <v>3</v>
      </c>
      <c r="G30" s="82">
        <v>6</v>
      </c>
      <c r="H30" s="60"/>
      <c r="I30" s="82">
        <v>7</v>
      </c>
      <c r="J30" s="119"/>
      <c r="K30" s="82">
        <f t="shared" si="0"/>
        <v>6</v>
      </c>
      <c r="L30" s="82"/>
      <c r="M30" s="82">
        <v>23</v>
      </c>
      <c r="N30" s="85" t="s">
        <v>41</v>
      </c>
      <c r="O30" s="86" t="s">
        <v>42</v>
      </c>
      <c r="P30" s="82">
        <v>8</v>
      </c>
      <c r="Q30" s="82">
        <v>8</v>
      </c>
      <c r="R30" s="82"/>
      <c r="S30" s="82"/>
      <c r="T30" s="82"/>
      <c r="U30" s="82">
        <v>8</v>
      </c>
      <c r="V30" s="82"/>
      <c r="W30" s="82">
        <f t="shared" si="1"/>
        <v>8</v>
      </c>
      <c r="X30" s="82"/>
      <c r="Y30" s="82">
        <v>23</v>
      </c>
      <c r="Z30" s="85" t="s">
        <v>41</v>
      </c>
      <c r="AA30" s="86" t="s">
        <v>42</v>
      </c>
      <c r="AB30" s="82">
        <v>6</v>
      </c>
      <c r="AC30" s="82">
        <v>6</v>
      </c>
      <c r="AD30" s="82">
        <v>5</v>
      </c>
      <c r="AE30" s="82">
        <v>5</v>
      </c>
      <c r="AF30" s="82">
        <v>6</v>
      </c>
      <c r="AG30" s="82">
        <v>6</v>
      </c>
      <c r="AH30" s="82">
        <v>7</v>
      </c>
      <c r="AI30" s="82"/>
      <c r="AJ30" s="82">
        <f t="shared" si="2"/>
        <v>7</v>
      </c>
      <c r="AK30" s="82"/>
      <c r="AL30" s="82">
        <v>23</v>
      </c>
      <c r="AM30" s="85" t="s">
        <v>41</v>
      </c>
      <c r="AN30" s="86" t="s">
        <v>42</v>
      </c>
      <c r="AO30" s="60">
        <v>5</v>
      </c>
      <c r="AP30" s="60">
        <v>7</v>
      </c>
      <c r="AQ30" s="60">
        <v>8</v>
      </c>
      <c r="AR30" s="60">
        <v>7</v>
      </c>
      <c r="AS30" s="60">
        <v>8</v>
      </c>
      <c r="AT30" s="60">
        <v>7</v>
      </c>
      <c r="AU30" s="60"/>
      <c r="AV30" s="60">
        <f t="shared" si="3"/>
        <v>7</v>
      </c>
      <c r="AW30" s="60"/>
      <c r="AX30" s="82">
        <v>23</v>
      </c>
      <c r="AY30" s="85" t="s">
        <v>41</v>
      </c>
      <c r="AZ30" s="86" t="s">
        <v>42</v>
      </c>
      <c r="BA30" s="82">
        <v>3</v>
      </c>
      <c r="BB30" s="82">
        <v>6</v>
      </c>
      <c r="BC30" s="82">
        <v>5</v>
      </c>
      <c r="BD30" s="82">
        <v>6</v>
      </c>
      <c r="BE30" s="82">
        <v>7</v>
      </c>
      <c r="BF30" s="82">
        <v>4</v>
      </c>
      <c r="BG30" s="82">
        <v>7</v>
      </c>
      <c r="BH30" s="82">
        <f t="shared" si="4"/>
        <v>4</v>
      </c>
      <c r="BI30" s="82">
        <f>ROUND((SUM(BA30:BE30)/5*0.3+BG30*0.7),0)</f>
        <v>7</v>
      </c>
      <c r="BJ30" s="82">
        <v>23</v>
      </c>
      <c r="BK30" s="85" t="s">
        <v>41</v>
      </c>
      <c r="BL30" s="86" t="s">
        <v>42</v>
      </c>
      <c r="BM30" s="82">
        <v>6</v>
      </c>
      <c r="BN30" s="82">
        <v>6</v>
      </c>
      <c r="BO30" s="82">
        <v>7</v>
      </c>
      <c r="BP30" s="82"/>
      <c r="BQ30" s="82"/>
      <c r="BR30" s="82">
        <v>4</v>
      </c>
      <c r="BS30" s="82"/>
      <c r="BT30" s="82">
        <f t="shared" si="5"/>
        <v>5</v>
      </c>
      <c r="BU30" s="82"/>
      <c r="BV30" s="82">
        <v>23</v>
      </c>
      <c r="BW30" s="85" t="s">
        <v>41</v>
      </c>
      <c r="BX30" s="86" t="s">
        <v>42</v>
      </c>
      <c r="BY30" s="82">
        <v>6</v>
      </c>
      <c r="BZ30" s="82">
        <v>7</v>
      </c>
      <c r="CA30" s="82">
        <v>6</v>
      </c>
      <c r="CB30" s="82"/>
      <c r="CC30" s="82"/>
      <c r="CD30" s="82">
        <v>5</v>
      </c>
      <c r="CE30" s="82"/>
      <c r="CF30" s="82">
        <f t="shared" si="6"/>
        <v>5</v>
      </c>
      <c r="CG30" s="82"/>
      <c r="CH30" s="82">
        <v>23</v>
      </c>
      <c r="CI30" s="85" t="s">
        <v>41</v>
      </c>
      <c r="CJ30" s="86" t="s">
        <v>42</v>
      </c>
      <c r="CK30" s="82">
        <v>7</v>
      </c>
      <c r="CL30" s="82"/>
      <c r="CM30" s="82"/>
      <c r="CN30" s="82"/>
      <c r="CO30" s="82"/>
      <c r="CP30" s="82">
        <v>7</v>
      </c>
      <c r="CQ30" s="82"/>
      <c r="CR30" s="82">
        <v>7</v>
      </c>
      <c r="CS30" s="60"/>
    </row>
    <row r="31" spans="1:97" ht="15">
      <c r="A31" s="82">
        <v>24</v>
      </c>
      <c r="B31" s="83" t="s">
        <v>43</v>
      </c>
      <c r="C31" s="84" t="s">
        <v>44</v>
      </c>
      <c r="D31" s="82">
        <v>7</v>
      </c>
      <c r="E31" s="82">
        <v>0</v>
      </c>
      <c r="F31" s="82">
        <v>5</v>
      </c>
      <c r="G31" s="82">
        <v>6</v>
      </c>
      <c r="H31" s="60"/>
      <c r="I31" s="82">
        <v>7</v>
      </c>
      <c r="J31" s="119"/>
      <c r="K31" s="82">
        <f t="shared" si="0"/>
        <v>6</v>
      </c>
      <c r="L31" s="82"/>
      <c r="M31" s="82">
        <v>24</v>
      </c>
      <c r="N31" s="83" t="s">
        <v>43</v>
      </c>
      <c r="O31" s="84" t="s">
        <v>44</v>
      </c>
      <c r="P31" s="82">
        <v>8</v>
      </c>
      <c r="Q31" s="82">
        <v>8</v>
      </c>
      <c r="R31" s="82"/>
      <c r="S31" s="82"/>
      <c r="T31" s="82"/>
      <c r="U31" s="82">
        <v>8</v>
      </c>
      <c r="V31" s="82"/>
      <c r="W31" s="82">
        <f t="shared" si="1"/>
        <v>8</v>
      </c>
      <c r="X31" s="82"/>
      <c r="Y31" s="82">
        <v>24</v>
      </c>
      <c r="Z31" s="83" t="s">
        <v>43</v>
      </c>
      <c r="AA31" s="84" t="s">
        <v>44</v>
      </c>
      <c r="AB31" s="82">
        <v>4</v>
      </c>
      <c r="AC31" s="82">
        <v>5</v>
      </c>
      <c r="AD31" s="82">
        <v>3</v>
      </c>
      <c r="AE31" s="82">
        <v>7</v>
      </c>
      <c r="AF31" s="82">
        <v>3</v>
      </c>
      <c r="AG31" s="82">
        <v>5</v>
      </c>
      <c r="AH31" s="82">
        <v>5</v>
      </c>
      <c r="AI31" s="82"/>
      <c r="AJ31" s="82">
        <f t="shared" si="2"/>
        <v>5</v>
      </c>
      <c r="AK31" s="82"/>
      <c r="AL31" s="82">
        <v>24</v>
      </c>
      <c r="AM31" s="83" t="s">
        <v>43</v>
      </c>
      <c r="AN31" s="84" t="s">
        <v>44</v>
      </c>
      <c r="AO31" s="60">
        <v>5</v>
      </c>
      <c r="AP31" s="60">
        <v>7</v>
      </c>
      <c r="AQ31" s="60">
        <v>7</v>
      </c>
      <c r="AR31" s="60">
        <v>7</v>
      </c>
      <c r="AS31" s="60">
        <v>8</v>
      </c>
      <c r="AT31" s="60">
        <v>6</v>
      </c>
      <c r="AU31" s="60"/>
      <c r="AV31" s="60">
        <f t="shared" si="3"/>
        <v>6</v>
      </c>
      <c r="AW31" s="60"/>
      <c r="AX31" s="82">
        <v>24</v>
      </c>
      <c r="AY31" s="83" t="s">
        <v>43</v>
      </c>
      <c r="AZ31" s="84" t="s">
        <v>44</v>
      </c>
      <c r="BA31" s="82">
        <v>4</v>
      </c>
      <c r="BB31" s="82">
        <v>2</v>
      </c>
      <c r="BC31" s="82">
        <v>5</v>
      </c>
      <c r="BD31" s="82">
        <v>5</v>
      </c>
      <c r="BE31" s="82">
        <v>8</v>
      </c>
      <c r="BF31" s="82">
        <v>4</v>
      </c>
      <c r="BG31" s="82">
        <v>4</v>
      </c>
      <c r="BH31" s="82">
        <f t="shared" si="4"/>
        <v>4</v>
      </c>
      <c r="BI31" s="82">
        <f>ROUND((SUM(BA31:BE31)/5*0.3+BG31*0.7),0)</f>
        <v>4</v>
      </c>
      <c r="BJ31" s="82">
        <v>24</v>
      </c>
      <c r="BK31" s="83" t="s">
        <v>43</v>
      </c>
      <c r="BL31" s="84" t="s">
        <v>44</v>
      </c>
      <c r="BM31" s="82">
        <v>6</v>
      </c>
      <c r="BN31" s="82">
        <v>6</v>
      </c>
      <c r="BO31" s="82">
        <v>7</v>
      </c>
      <c r="BP31" s="82"/>
      <c r="BQ31" s="82"/>
      <c r="BR31" s="82">
        <v>3</v>
      </c>
      <c r="BS31" s="82">
        <v>5</v>
      </c>
      <c r="BT31" s="82">
        <f t="shared" si="5"/>
        <v>4</v>
      </c>
      <c r="BU31" s="82">
        <f>ROUND((SUM(BM31:BQ31)/3*0.3+BS31*0.7),0)</f>
        <v>5</v>
      </c>
      <c r="BV31" s="82">
        <v>24</v>
      </c>
      <c r="BW31" s="83" t="s">
        <v>43</v>
      </c>
      <c r="BX31" s="84" t="s">
        <v>44</v>
      </c>
      <c r="BY31" s="82">
        <v>6</v>
      </c>
      <c r="BZ31" s="82">
        <v>7</v>
      </c>
      <c r="CA31" s="82">
        <v>6</v>
      </c>
      <c r="CB31" s="82"/>
      <c r="CC31" s="82"/>
      <c r="CD31" s="82">
        <v>3</v>
      </c>
      <c r="CE31" s="82">
        <v>5</v>
      </c>
      <c r="CF31" s="82">
        <f t="shared" si="6"/>
        <v>4</v>
      </c>
      <c r="CG31" s="82">
        <f>ROUND((SUM(BY31:CC31)/3*0.3+CE31*0.7),0)</f>
        <v>5</v>
      </c>
      <c r="CH31" s="82">
        <v>24</v>
      </c>
      <c r="CI31" s="83" t="s">
        <v>43</v>
      </c>
      <c r="CJ31" s="84" t="s">
        <v>44</v>
      </c>
      <c r="CK31" s="82">
        <v>7</v>
      </c>
      <c r="CL31" s="82"/>
      <c r="CM31" s="82"/>
      <c r="CN31" s="82"/>
      <c r="CO31" s="82"/>
      <c r="CP31" s="82">
        <v>7</v>
      </c>
      <c r="CQ31" s="82"/>
      <c r="CR31" s="82">
        <v>7</v>
      </c>
      <c r="CS31" s="60"/>
    </row>
    <row r="32" spans="1:97" ht="15">
      <c r="A32" s="82">
        <v>25</v>
      </c>
      <c r="B32" s="83" t="s">
        <v>45</v>
      </c>
      <c r="C32" s="84" t="s">
        <v>46</v>
      </c>
      <c r="D32" s="82">
        <v>7</v>
      </c>
      <c r="E32" s="82">
        <v>7</v>
      </c>
      <c r="F32" s="82">
        <v>5</v>
      </c>
      <c r="G32" s="82">
        <v>7</v>
      </c>
      <c r="H32" s="60"/>
      <c r="I32" s="82">
        <v>0</v>
      </c>
      <c r="J32" s="119">
        <v>3</v>
      </c>
      <c r="K32" s="82">
        <f t="shared" si="0"/>
        <v>2</v>
      </c>
      <c r="L32" s="82">
        <f>ROUND((SUM(D32:H32)/4*0.3+J32*0.7),0)</f>
        <v>4</v>
      </c>
      <c r="M32" s="82">
        <v>25</v>
      </c>
      <c r="N32" s="83" t="s">
        <v>45</v>
      </c>
      <c r="O32" s="84" t="s">
        <v>46</v>
      </c>
      <c r="P32" s="82">
        <v>7</v>
      </c>
      <c r="Q32" s="82">
        <v>8</v>
      </c>
      <c r="R32" s="82"/>
      <c r="S32" s="82"/>
      <c r="T32" s="82"/>
      <c r="U32" s="82">
        <v>8</v>
      </c>
      <c r="V32" s="82"/>
      <c r="W32" s="82">
        <f t="shared" si="1"/>
        <v>8</v>
      </c>
      <c r="X32" s="82"/>
      <c r="Y32" s="82">
        <v>25</v>
      </c>
      <c r="Z32" s="83" t="s">
        <v>45</v>
      </c>
      <c r="AA32" s="84" t="s">
        <v>46</v>
      </c>
      <c r="AB32" s="82">
        <v>5</v>
      </c>
      <c r="AC32" s="82">
        <v>4</v>
      </c>
      <c r="AD32" s="82">
        <v>5</v>
      </c>
      <c r="AE32" s="82">
        <v>7</v>
      </c>
      <c r="AF32" s="82">
        <v>4</v>
      </c>
      <c r="AG32" s="82">
        <v>6</v>
      </c>
      <c r="AH32" s="82">
        <v>6</v>
      </c>
      <c r="AI32" s="82"/>
      <c r="AJ32" s="82">
        <f t="shared" si="2"/>
        <v>6</v>
      </c>
      <c r="AK32" s="82"/>
      <c r="AL32" s="82">
        <v>25</v>
      </c>
      <c r="AM32" s="83" t="s">
        <v>45</v>
      </c>
      <c r="AN32" s="84" t="s">
        <v>46</v>
      </c>
      <c r="AO32" s="60">
        <v>5</v>
      </c>
      <c r="AP32" s="60">
        <v>7</v>
      </c>
      <c r="AQ32" s="60">
        <v>8</v>
      </c>
      <c r="AR32" s="60">
        <v>8</v>
      </c>
      <c r="AS32" s="60">
        <v>7</v>
      </c>
      <c r="AT32" s="60">
        <v>5</v>
      </c>
      <c r="AU32" s="60"/>
      <c r="AV32" s="60">
        <f t="shared" si="3"/>
        <v>6</v>
      </c>
      <c r="AW32" s="60"/>
      <c r="AX32" s="82">
        <v>25</v>
      </c>
      <c r="AY32" s="83" t="s">
        <v>45</v>
      </c>
      <c r="AZ32" s="84" t="s">
        <v>46</v>
      </c>
      <c r="BA32" s="82">
        <v>7</v>
      </c>
      <c r="BB32" s="82">
        <v>4</v>
      </c>
      <c r="BC32" s="82">
        <v>4</v>
      </c>
      <c r="BD32" s="82">
        <v>6</v>
      </c>
      <c r="BE32" s="82">
        <v>7</v>
      </c>
      <c r="BF32" s="82">
        <v>1</v>
      </c>
      <c r="BG32" s="82">
        <v>7</v>
      </c>
      <c r="BH32" s="82">
        <f t="shared" si="4"/>
        <v>2</v>
      </c>
      <c r="BI32" s="82">
        <f>ROUND((SUM(BA32:BE32)/5*0.3+BG32*0.7),0)</f>
        <v>7</v>
      </c>
      <c r="BJ32" s="82">
        <v>25</v>
      </c>
      <c r="BK32" s="83" t="s">
        <v>45</v>
      </c>
      <c r="BL32" s="84" t="s">
        <v>46</v>
      </c>
      <c r="BM32" s="82">
        <v>6</v>
      </c>
      <c r="BN32" s="82">
        <v>6</v>
      </c>
      <c r="BO32" s="82">
        <v>7</v>
      </c>
      <c r="BP32" s="82"/>
      <c r="BQ32" s="82"/>
      <c r="BR32" s="82">
        <v>5</v>
      </c>
      <c r="BS32" s="82"/>
      <c r="BT32" s="82">
        <f t="shared" si="5"/>
        <v>5</v>
      </c>
      <c r="BU32" s="82"/>
      <c r="BV32" s="82">
        <v>25</v>
      </c>
      <c r="BW32" s="83" t="s">
        <v>45</v>
      </c>
      <c r="BX32" s="84" t="s">
        <v>46</v>
      </c>
      <c r="BY32" s="82">
        <v>6</v>
      </c>
      <c r="BZ32" s="82">
        <v>7</v>
      </c>
      <c r="CA32" s="82">
        <v>6</v>
      </c>
      <c r="CB32" s="82"/>
      <c r="CC32" s="82"/>
      <c r="CD32" s="82">
        <v>5</v>
      </c>
      <c r="CE32" s="82"/>
      <c r="CF32" s="82">
        <f t="shared" si="6"/>
        <v>5</v>
      </c>
      <c r="CG32" s="82"/>
      <c r="CH32" s="82">
        <v>25</v>
      </c>
      <c r="CI32" s="83" t="s">
        <v>45</v>
      </c>
      <c r="CJ32" s="84" t="s">
        <v>46</v>
      </c>
      <c r="CK32" s="82">
        <v>0</v>
      </c>
      <c r="CL32" s="82"/>
      <c r="CM32" s="82"/>
      <c r="CN32" s="82"/>
      <c r="CO32" s="82"/>
      <c r="CP32" s="82">
        <v>0</v>
      </c>
      <c r="CQ32" s="82"/>
      <c r="CR32" s="82">
        <v>0</v>
      </c>
      <c r="CS32" s="60"/>
    </row>
    <row r="33" spans="1:97" ht="15">
      <c r="A33" s="82">
        <v>26</v>
      </c>
      <c r="B33" s="83" t="s">
        <v>6</v>
      </c>
      <c r="C33" s="84" t="s">
        <v>47</v>
      </c>
      <c r="D33" s="82">
        <v>6</v>
      </c>
      <c r="E33" s="82">
        <v>8</v>
      </c>
      <c r="F33" s="82">
        <v>6</v>
      </c>
      <c r="G33" s="82">
        <v>8</v>
      </c>
      <c r="H33" s="58"/>
      <c r="I33" s="82">
        <v>7</v>
      </c>
      <c r="J33" s="119"/>
      <c r="K33" s="82">
        <f t="shared" si="0"/>
        <v>7</v>
      </c>
      <c r="L33" s="82"/>
      <c r="M33" s="82">
        <v>26</v>
      </c>
      <c r="N33" s="83" t="s">
        <v>6</v>
      </c>
      <c r="O33" s="84" t="s">
        <v>47</v>
      </c>
      <c r="P33" s="82">
        <v>8</v>
      </c>
      <c r="Q33" s="82">
        <v>8</v>
      </c>
      <c r="R33" s="82"/>
      <c r="S33" s="82"/>
      <c r="T33" s="82"/>
      <c r="U33" s="82">
        <v>8</v>
      </c>
      <c r="V33" s="82"/>
      <c r="W33" s="82">
        <f t="shared" si="1"/>
        <v>8</v>
      </c>
      <c r="X33" s="82"/>
      <c r="Y33" s="82">
        <v>26</v>
      </c>
      <c r="Z33" s="83" t="s">
        <v>6</v>
      </c>
      <c r="AA33" s="84" t="s">
        <v>47</v>
      </c>
      <c r="AB33" s="82">
        <v>6</v>
      </c>
      <c r="AC33" s="82">
        <v>5</v>
      </c>
      <c r="AD33" s="82">
        <v>6</v>
      </c>
      <c r="AE33" s="82">
        <v>8</v>
      </c>
      <c r="AF33" s="82">
        <v>6</v>
      </c>
      <c r="AG33" s="82">
        <v>6</v>
      </c>
      <c r="AH33" s="82">
        <v>7</v>
      </c>
      <c r="AI33" s="82"/>
      <c r="AJ33" s="82">
        <f t="shared" si="2"/>
        <v>7</v>
      </c>
      <c r="AK33" s="82"/>
      <c r="AL33" s="82">
        <v>26</v>
      </c>
      <c r="AM33" s="83" t="s">
        <v>6</v>
      </c>
      <c r="AN33" s="84" t="s">
        <v>47</v>
      </c>
      <c r="AO33" s="60">
        <v>6</v>
      </c>
      <c r="AP33" s="60">
        <v>8</v>
      </c>
      <c r="AQ33" s="60">
        <v>7</v>
      </c>
      <c r="AR33" s="60">
        <v>7</v>
      </c>
      <c r="AS33" s="60">
        <v>8</v>
      </c>
      <c r="AT33" s="60">
        <v>8</v>
      </c>
      <c r="AU33" s="60"/>
      <c r="AV33" s="60">
        <f t="shared" si="3"/>
        <v>8</v>
      </c>
      <c r="AW33" s="60"/>
      <c r="AX33" s="82">
        <v>26</v>
      </c>
      <c r="AY33" s="83" t="s">
        <v>6</v>
      </c>
      <c r="AZ33" s="84" t="s">
        <v>47</v>
      </c>
      <c r="BA33" s="82">
        <v>5</v>
      </c>
      <c r="BB33" s="82">
        <v>5</v>
      </c>
      <c r="BC33" s="82">
        <v>6</v>
      </c>
      <c r="BD33" s="82">
        <v>6</v>
      </c>
      <c r="BE33" s="82">
        <v>7</v>
      </c>
      <c r="BF33" s="82">
        <v>8</v>
      </c>
      <c r="BG33" s="82"/>
      <c r="BH33" s="82">
        <f t="shared" si="4"/>
        <v>7</v>
      </c>
      <c r="BI33" s="82"/>
      <c r="BJ33" s="82">
        <v>26</v>
      </c>
      <c r="BK33" s="83" t="s">
        <v>6</v>
      </c>
      <c r="BL33" s="84" t="s">
        <v>47</v>
      </c>
      <c r="BM33" s="82">
        <v>5</v>
      </c>
      <c r="BN33" s="82">
        <v>7</v>
      </c>
      <c r="BO33" s="82">
        <v>7</v>
      </c>
      <c r="BP33" s="82"/>
      <c r="BQ33" s="82"/>
      <c r="BR33" s="82">
        <v>3</v>
      </c>
      <c r="BS33" s="82">
        <v>0</v>
      </c>
      <c r="BT33" s="82">
        <f t="shared" si="5"/>
        <v>4</v>
      </c>
      <c r="BU33" s="82">
        <f>ROUND((SUM(BM33:BQ33)/3*0.3+BS33*0.7),0)</f>
        <v>2</v>
      </c>
      <c r="BV33" s="82">
        <v>26</v>
      </c>
      <c r="BW33" s="83" t="s">
        <v>6</v>
      </c>
      <c r="BX33" s="84" t="s">
        <v>47</v>
      </c>
      <c r="BY33" s="82">
        <v>5</v>
      </c>
      <c r="BZ33" s="82">
        <v>5</v>
      </c>
      <c r="CA33" s="82">
        <v>5</v>
      </c>
      <c r="CB33" s="82"/>
      <c r="CC33" s="82"/>
      <c r="CD33" s="82">
        <v>5</v>
      </c>
      <c r="CE33" s="82"/>
      <c r="CF33" s="82">
        <f t="shared" si="6"/>
        <v>5</v>
      </c>
      <c r="CG33" s="82"/>
      <c r="CH33" s="82">
        <v>26</v>
      </c>
      <c r="CI33" s="83" t="s">
        <v>6</v>
      </c>
      <c r="CJ33" s="84" t="s">
        <v>47</v>
      </c>
      <c r="CK33" s="82">
        <v>6</v>
      </c>
      <c r="CL33" s="82"/>
      <c r="CM33" s="82"/>
      <c r="CN33" s="82"/>
      <c r="CO33" s="82"/>
      <c r="CP33" s="82">
        <v>6</v>
      </c>
      <c r="CQ33" s="82"/>
      <c r="CR33" s="82">
        <v>6</v>
      </c>
      <c r="CS33" s="60"/>
    </row>
    <row r="34" spans="1:97" ht="15">
      <c r="A34" s="82">
        <v>27</v>
      </c>
      <c r="B34" s="83" t="s">
        <v>48</v>
      </c>
      <c r="C34" s="84" t="s">
        <v>49</v>
      </c>
      <c r="D34" s="82">
        <v>7</v>
      </c>
      <c r="E34" s="82">
        <v>3</v>
      </c>
      <c r="F34" s="82">
        <v>0</v>
      </c>
      <c r="G34" s="82">
        <v>7</v>
      </c>
      <c r="H34" s="58"/>
      <c r="I34" s="82">
        <v>7</v>
      </c>
      <c r="J34" s="119"/>
      <c r="K34" s="82">
        <f t="shared" si="0"/>
        <v>6</v>
      </c>
      <c r="L34" s="82"/>
      <c r="M34" s="82">
        <v>27</v>
      </c>
      <c r="N34" s="83" t="s">
        <v>48</v>
      </c>
      <c r="O34" s="84" t="s">
        <v>49</v>
      </c>
      <c r="P34" s="82">
        <v>8</v>
      </c>
      <c r="Q34" s="82">
        <v>8</v>
      </c>
      <c r="R34" s="82"/>
      <c r="S34" s="82"/>
      <c r="T34" s="82"/>
      <c r="U34" s="82">
        <v>8</v>
      </c>
      <c r="V34" s="82"/>
      <c r="W34" s="82">
        <f t="shared" si="1"/>
        <v>8</v>
      </c>
      <c r="X34" s="82"/>
      <c r="Y34" s="82">
        <v>27</v>
      </c>
      <c r="Z34" s="83" t="s">
        <v>48</v>
      </c>
      <c r="AA34" s="84" t="s">
        <v>49</v>
      </c>
      <c r="AB34" s="82">
        <v>4</v>
      </c>
      <c r="AC34" s="82">
        <v>4</v>
      </c>
      <c r="AD34" s="82">
        <v>5</v>
      </c>
      <c r="AE34" s="82">
        <v>7</v>
      </c>
      <c r="AF34" s="82">
        <v>4</v>
      </c>
      <c r="AG34" s="82">
        <v>6</v>
      </c>
      <c r="AH34" s="82">
        <v>6</v>
      </c>
      <c r="AI34" s="82"/>
      <c r="AJ34" s="82">
        <f t="shared" si="2"/>
        <v>6</v>
      </c>
      <c r="AK34" s="82"/>
      <c r="AL34" s="82">
        <v>27</v>
      </c>
      <c r="AM34" s="83" t="s">
        <v>48</v>
      </c>
      <c r="AN34" s="84" t="s">
        <v>49</v>
      </c>
      <c r="AO34" s="58">
        <v>5</v>
      </c>
      <c r="AP34" s="58">
        <v>7</v>
      </c>
      <c r="AQ34" s="58">
        <v>6</v>
      </c>
      <c r="AR34" s="58">
        <v>8</v>
      </c>
      <c r="AS34" s="58">
        <v>7</v>
      </c>
      <c r="AT34" s="58">
        <v>0</v>
      </c>
      <c r="AU34" s="61">
        <v>8</v>
      </c>
      <c r="AV34" s="60">
        <f t="shared" si="3"/>
        <v>2</v>
      </c>
      <c r="AW34" s="60">
        <f>ROUND((SUM(AO34:AS34)/5*0.3+AU34*0.7),0)</f>
        <v>8</v>
      </c>
      <c r="AX34" s="82">
        <v>27</v>
      </c>
      <c r="AY34" s="83" t="s">
        <v>48</v>
      </c>
      <c r="AZ34" s="84" t="s">
        <v>49</v>
      </c>
      <c r="BA34" s="82">
        <v>3</v>
      </c>
      <c r="BB34" s="82">
        <v>3</v>
      </c>
      <c r="BC34" s="82">
        <v>5</v>
      </c>
      <c r="BD34" s="82">
        <v>5</v>
      </c>
      <c r="BE34" s="82">
        <v>6</v>
      </c>
      <c r="BF34" s="82">
        <v>0</v>
      </c>
      <c r="BG34" s="82">
        <v>5</v>
      </c>
      <c r="BH34" s="82">
        <f t="shared" si="4"/>
        <v>1</v>
      </c>
      <c r="BI34" s="82">
        <f>ROUND((SUM(BA34:BE34)/5*0.3+BG34*0.7),0)</f>
        <v>5</v>
      </c>
      <c r="BJ34" s="82">
        <v>27</v>
      </c>
      <c r="BK34" s="83" t="s">
        <v>48</v>
      </c>
      <c r="BL34" s="84" t="s">
        <v>49</v>
      </c>
      <c r="BM34" s="82">
        <v>0</v>
      </c>
      <c r="BN34" s="82">
        <v>0</v>
      </c>
      <c r="BO34" s="82">
        <v>0</v>
      </c>
      <c r="BP34" s="82"/>
      <c r="BQ34" s="82"/>
      <c r="BR34" s="82">
        <v>0</v>
      </c>
      <c r="BS34" s="82">
        <v>2</v>
      </c>
      <c r="BT34" s="82">
        <f t="shared" si="5"/>
        <v>0</v>
      </c>
      <c r="BU34" s="82">
        <f>ROUND((SUM(BM34:BQ34)/3*0.3+BS34*0.7),0)</f>
        <v>1</v>
      </c>
      <c r="BV34" s="82">
        <v>27</v>
      </c>
      <c r="BW34" s="83" t="s">
        <v>48</v>
      </c>
      <c r="BX34" s="84" t="s">
        <v>49</v>
      </c>
      <c r="BY34" s="82">
        <v>5</v>
      </c>
      <c r="BZ34" s="82">
        <v>4</v>
      </c>
      <c r="CA34" s="82">
        <v>5</v>
      </c>
      <c r="CB34" s="82"/>
      <c r="CC34" s="82"/>
      <c r="CD34" s="82">
        <v>5</v>
      </c>
      <c r="CE34" s="82"/>
      <c r="CF34" s="82">
        <f t="shared" si="6"/>
        <v>5</v>
      </c>
      <c r="CG34" s="82"/>
      <c r="CH34" s="82">
        <v>27</v>
      </c>
      <c r="CI34" s="83" t="s">
        <v>48</v>
      </c>
      <c r="CJ34" s="84" t="s">
        <v>49</v>
      </c>
      <c r="CK34" s="82">
        <v>6</v>
      </c>
      <c r="CL34" s="82"/>
      <c r="CM34" s="82"/>
      <c r="CN34" s="82"/>
      <c r="CO34" s="82"/>
      <c r="CP34" s="82">
        <v>6</v>
      </c>
      <c r="CQ34" s="82"/>
      <c r="CR34" s="82">
        <v>6</v>
      </c>
      <c r="CS34" s="60"/>
    </row>
    <row r="35" spans="1:97" ht="15">
      <c r="A35" s="82">
        <v>28</v>
      </c>
      <c r="B35" s="83" t="s">
        <v>50</v>
      </c>
      <c r="C35" s="84" t="s">
        <v>51</v>
      </c>
      <c r="D35" s="82">
        <v>5</v>
      </c>
      <c r="E35" s="82">
        <v>0</v>
      </c>
      <c r="F35" s="82">
        <v>7</v>
      </c>
      <c r="G35" s="82">
        <v>7</v>
      </c>
      <c r="H35" s="58"/>
      <c r="I35" s="82">
        <v>7</v>
      </c>
      <c r="J35" s="119"/>
      <c r="K35" s="82">
        <f t="shared" si="0"/>
        <v>6</v>
      </c>
      <c r="L35" s="82"/>
      <c r="M35" s="82">
        <v>28</v>
      </c>
      <c r="N35" s="83" t="s">
        <v>50</v>
      </c>
      <c r="O35" s="84" t="s">
        <v>51</v>
      </c>
      <c r="P35" s="82">
        <v>7</v>
      </c>
      <c r="Q35" s="82">
        <v>6</v>
      </c>
      <c r="R35" s="82"/>
      <c r="S35" s="82"/>
      <c r="T35" s="82"/>
      <c r="U35" s="82">
        <v>7</v>
      </c>
      <c r="V35" s="82"/>
      <c r="W35" s="82">
        <f t="shared" si="1"/>
        <v>7</v>
      </c>
      <c r="X35" s="82"/>
      <c r="Y35" s="82">
        <v>28</v>
      </c>
      <c r="Z35" s="83" t="s">
        <v>50</v>
      </c>
      <c r="AA35" s="84" t="s">
        <v>51</v>
      </c>
      <c r="AB35" s="82">
        <v>2</v>
      </c>
      <c r="AC35" s="82">
        <v>4</v>
      </c>
      <c r="AD35" s="82">
        <v>6</v>
      </c>
      <c r="AE35" s="82">
        <v>7</v>
      </c>
      <c r="AF35" s="82">
        <v>4</v>
      </c>
      <c r="AG35" s="82">
        <v>6</v>
      </c>
      <c r="AH35" s="82">
        <v>4</v>
      </c>
      <c r="AI35" s="82">
        <v>7</v>
      </c>
      <c r="AJ35" s="82">
        <f t="shared" si="2"/>
        <v>4</v>
      </c>
      <c r="AK35" s="82">
        <f>ROUND((SUM(AB35:AG35)/6*0.3+AI35*0.7),0)</f>
        <v>6</v>
      </c>
      <c r="AL35" s="82">
        <v>28</v>
      </c>
      <c r="AM35" s="83" t="s">
        <v>50</v>
      </c>
      <c r="AN35" s="84" t="s">
        <v>51</v>
      </c>
      <c r="AO35" s="58">
        <v>5</v>
      </c>
      <c r="AP35" s="58">
        <v>7</v>
      </c>
      <c r="AQ35" s="58">
        <v>8</v>
      </c>
      <c r="AR35" s="58">
        <v>7</v>
      </c>
      <c r="AS35" s="58">
        <v>8</v>
      </c>
      <c r="AT35" s="58">
        <v>7</v>
      </c>
      <c r="AU35" s="60"/>
      <c r="AV35" s="60">
        <f t="shared" si="3"/>
        <v>7</v>
      </c>
      <c r="AW35" s="60"/>
      <c r="AX35" s="82">
        <v>28</v>
      </c>
      <c r="AY35" s="83" t="s">
        <v>50</v>
      </c>
      <c r="AZ35" s="84" t="s">
        <v>51</v>
      </c>
      <c r="BA35" s="82">
        <v>4</v>
      </c>
      <c r="BB35" s="82">
        <v>4</v>
      </c>
      <c r="BC35" s="82">
        <v>8</v>
      </c>
      <c r="BD35" s="82">
        <v>7</v>
      </c>
      <c r="BE35" s="82">
        <v>6</v>
      </c>
      <c r="BF35" s="82">
        <v>4</v>
      </c>
      <c r="BG35" s="82"/>
      <c r="BH35" s="82">
        <f t="shared" si="4"/>
        <v>5</v>
      </c>
      <c r="BI35" s="82"/>
      <c r="BJ35" s="82">
        <v>28</v>
      </c>
      <c r="BK35" s="83" t="s">
        <v>50</v>
      </c>
      <c r="BL35" s="84" t="s">
        <v>51</v>
      </c>
      <c r="BM35" s="82">
        <v>5</v>
      </c>
      <c r="BN35" s="82">
        <v>0</v>
      </c>
      <c r="BO35" s="82">
        <v>5</v>
      </c>
      <c r="BP35" s="82"/>
      <c r="BQ35" s="82"/>
      <c r="BR35" s="82">
        <v>6</v>
      </c>
      <c r="BS35" s="82"/>
      <c r="BT35" s="82">
        <f t="shared" si="5"/>
        <v>5</v>
      </c>
      <c r="BU35" s="82"/>
      <c r="BV35" s="82">
        <v>28</v>
      </c>
      <c r="BW35" s="83" t="s">
        <v>50</v>
      </c>
      <c r="BX35" s="84" t="s">
        <v>51</v>
      </c>
      <c r="BY35" s="82">
        <v>5</v>
      </c>
      <c r="BZ35" s="82">
        <v>5</v>
      </c>
      <c r="CA35" s="82">
        <v>5</v>
      </c>
      <c r="CB35" s="82"/>
      <c r="CC35" s="82"/>
      <c r="CD35" s="82">
        <v>5</v>
      </c>
      <c r="CE35" s="82"/>
      <c r="CF35" s="82">
        <f t="shared" si="6"/>
        <v>5</v>
      </c>
      <c r="CG35" s="82"/>
      <c r="CH35" s="82">
        <v>28</v>
      </c>
      <c r="CI35" s="83" t="s">
        <v>50</v>
      </c>
      <c r="CJ35" s="84" t="s">
        <v>51</v>
      </c>
      <c r="CK35" s="82">
        <v>7</v>
      </c>
      <c r="CL35" s="82"/>
      <c r="CM35" s="82"/>
      <c r="CN35" s="82"/>
      <c r="CO35" s="82"/>
      <c r="CP35" s="82">
        <v>7</v>
      </c>
      <c r="CQ35" s="82"/>
      <c r="CR35" s="82">
        <v>7</v>
      </c>
      <c r="CS35" s="60"/>
    </row>
    <row r="36" spans="1:97" ht="15">
      <c r="A36" s="82">
        <v>29</v>
      </c>
      <c r="B36" s="83" t="s">
        <v>52</v>
      </c>
      <c r="C36" s="84" t="s">
        <v>53</v>
      </c>
      <c r="D36" s="82">
        <v>8</v>
      </c>
      <c r="E36" s="82">
        <v>6</v>
      </c>
      <c r="F36" s="82">
        <v>7</v>
      </c>
      <c r="G36" s="82">
        <v>8</v>
      </c>
      <c r="H36" s="58"/>
      <c r="I36" s="82">
        <v>7</v>
      </c>
      <c r="J36" s="119"/>
      <c r="K36" s="82">
        <f t="shared" si="0"/>
        <v>7</v>
      </c>
      <c r="L36" s="82"/>
      <c r="M36" s="82">
        <v>29</v>
      </c>
      <c r="N36" s="83" t="s">
        <v>52</v>
      </c>
      <c r="O36" s="84" t="s">
        <v>53</v>
      </c>
      <c r="P36" s="82">
        <v>8</v>
      </c>
      <c r="Q36" s="82">
        <v>8</v>
      </c>
      <c r="R36" s="82"/>
      <c r="S36" s="82"/>
      <c r="T36" s="82"/>
      <c r="U36" s="82">
        <v>8</v>
      </c>
      <c r="V36" s="82"/>
      <c r="W36" s="82">
        <f t="shared" si="1"/>
        <v>8</v>
      </c>
      <c r="X36" s="82"/>
      <c r="Y36" s="82">
        <v>29</v>
      </c>
      <c r="Z36" s="83" t="s">
        <v>52</v>
      </c>
      <c r="AA36" s="84" t="s">
        <v>53</v>
      </c>
      <c r="AB36" s="82">
        <v>3</v>
      </c>
      <c r="AC36" s="82">
        <v>5</v>
      </c>
      <c r="AD36" s="82">
        <v>4</v>
      </c>
      <c r="AE36" s="82">
        <v>8</v>
      </c>
      <c r="AF36" s="82">
        <v>4</v>
      </c>
      <c r="AG36" s="82">
        <v>6</v>
      </c>
      <c r="AH36" s="82">
        <v>6</v>
      </c>
      <c r="AI36" s="82"/>
      <c r="AJ36" s="82">
        <f t="shared" si="2"/>
        <v>6</v>
      </c>
      <c r="AK36" s="82"/>
      <c r="AL36" s="82">
        <v>29</v>
      </c>
      <c r="AM36" s="83" t="s">
        <v>52</v>
      </c>
      <c r="AN36" s="84" t="s">
        <v>53</v>
      </c>
      <c r="AO36" s="58">
        <v>5</v>
      </c>
      <c r="AP36" s="58">
        <v>7</v>
      </c>
      <c r="AQ36" s="58">
        <v>7</v>
      </c>
      <c r="AR36" s="58">
        <v>7</v>
      </c>
      <c r="AS36" s="58">
        <v>8</v>
      </c>
      <c r="AT36" s="58">
        <v>8</v>
      </c>
      <c r="AU36" s="60"/>
      <c r="AV36" s="60">
        <f t="shared" si="3"/>
        <v>8</v>
      </c>
      <c r="AW36" s="60"/>
      <c r="AX36" s="82">
        <v>29</v>
      </c>
      <c r="AY36" s="83" t="s">
        <v>52</v>
      </c>
      <c r="AZ36" s="84" t="s">
        <v>53</v>
      </c>
      <c r="BA36" s="82">
        <v>4</v>
      </c>
      <c r="BB36" s="82">
        <v>6</v>
      </c>
      <c r="BC36" s="82">
        <v>4</v>
      </c>
      <c r="BD36" s="82">
        <v>6</v>
      </c>
      <c r="BE36" s="82">
        <v>7</v>
      </c>
      <c r="BF36" s="82">
        <v>7</v>
      </c>
      <c r="BG36" s="82"/>
      <c r="BH36" s="82">
        <f t="shared" si="4"/>
        <v>7</v>
      </c>
      <c r="BI36" s="82"/>
      <c r="BJ36" s="82">
        <v>29</v>
      </c>
      <c r="BK36" s="83" t="s">
        <v>52</v>
      </c>
      <c r="BL36" s="84" t="s">
        <v>53</v>
      </c>
      <c r="BM36" s="82">
        <v>6</v>
      </c>
      <c r="BN36" s="82">
        <v>7</v>
      </c>
      <c r="BO36" s="82">
        <v>6</v>
      </c>
      <c r="BP36" s="82"/>
      <c r="BQ36" s="82"/>
      <c r="BR36" s="82">
        <v>5</v>
      </c>
      <c r="BS36" s="82"/>
      <c r="BT36" s="82">
        <f t="shared" si="5"/>
        <v>5</v>
      </c>
      <c r="BU36" s="82"/>
      <c r="BV36" s="82">
        <v>29</v>
      </c>
      <c r="BW36" s="83" t="s">
        <v>52</v>
      </c>
      <c r="BX36" s="84" t="s">
        <v>53</v>
      </c>
      <c r="BY36" s="82">
        <v>6</v>
      </c>
      <c r="BZ36" s="82">
        <v>6</v>
      </c>
      <c r="CA36" s="82">
        <v>6</v>
      </c>
      <c r="CB36" s="82"/>
      <c r="CC36" s="82"/>
      <c r="CD36" s="82">
        <v>4</v>
      </c>
      <c r="CE36" s="82"/>
      <c r="CF36" s="82">
        <f t="shared" si="6"/>
        <v>5</v>
      </c>
      <c r="CG36" s="82"/>
      <c r="CH36" s="82">
        <v>29</v>
      </c>
      <c r="CI36" s="83" t="s">
        <v>52</v>
      </c>
      <c r="CJ36" s="84" t="s">
        <v>53</v>
      </c>
      <c r="CK36" s="82">
        <v>5</v>
      </c>
      <c r="CL36" s="82"/>
      <c r="CM36" s="82"/>
      <c r="CN36" s="82"/>
      <c r="CO36" s="82"/>
      <c r="CP36" s="82">
        <v>5</v>
      </c>
      <c r="CQ36" s="82"/>
      <c r="CR36" s="82">
        <v>5</v>
      </c>
      <c r="CS36" s="60"/>
    </row>
    <row r="37" spans="1:97" ht="15">
      <c r="A37" s="82">
        <v>30</v>
      </c>
      <c r="B37" s="83" t="s">
        <v>54</v>
      </c>
      <c r="C37" s="84" t="s">
        <v>53</v>
      </c>
      <c r="D37" s="82">
        <v>4</v>
      </c>
      <c r="E37" s="82">
        <v>7</v>
      </c>
      <c r="F37" s="82">
        <v>8</v>
      </c>
      <c r="G37" s="82">
        <v>9</v>
      </c>
      <c r="H37" s="58"/>
      <c r="I37" s="82">
        <v>7</v>
      </c>
      <c r="J37" s="119"/>
      <c r="K37" s="82">
        <f t="shared" si="0"/>
        <v>7</v>
      </c>
      <c r="L37" s="82"/>
      <c r="M37" s="82">
        <v>30</v>
      </c>
      <c r="N37" s="83" t="s">
        <v>54</v>
      </c>
      <c r="O37" s="84" t="s">
        <v>53</v>
      </c>
      <c r="P37" s="82">
        <v>7</v>
      </c>
      <c r="Q37" s="82">
        <v>8</v>
      </c>
      <c r="R37" s="82"/>
      <c r="S37" s="82"/>
      <c r="T37" s="82"/>
      <c r="U37" s="82">
        <v>8</v>
      </c>
      <c r="V37" s="82"/>
      <c r="W37" s="82">
        <f t="shared" si="1"/>
        <v>8</v>
      </c>
      <c r="X37" s="82"/>
      <c r="Y37" s="82">
        <v>30</v>
      </c>
      <c r="Z37" s="83" t="s">
        <v>54</v>
      </c>
      <c r="AA37" s="84" t="s">
        <v>53</v>
      </c>
      <c r="AB37" s="82">
        <v>7</v>
      </c>
      <c r="AC37" s="82">
        <v>5</v>
      </c>
      <c r="AD37" s="82">
        <v>8</v>
      </c>
      <c r="AE37" s="82">
        <v>8</v>
      </c>
      <c r="AF37" s="82">
        <v>8</v>
      </c>
      <c r="AG37" s="82">
        <v>7</v>
      </c>
      <c r="AH37" s="82">
        <v>8</v>
      </c>
      <c r="AI37" s="82"/>
      <c r="AJ37" s="82">
        <f t="shared" si="2"/>
        <v>8</v>
      </c>
      <c r="AK37" s="82"/>
      <c r="AL37" s="82">
        <v>30</v>
      </c>
      <c r="AM37" s="83" t="s">
        <v>54</v>
      </c>
      <c r="AN37" s="84" t="s">
        <v>53</v>
      </c>
      <c r="AO37" s="58">
        <v>9</v>
      </c>
      <c r="AP37" s="58">
        <v>8</v>
      </c>
      <c r="AQ37" s="58">
        <v>7</v>
      </c>
      <c r="AR37" s="58">
        <v>8</v>
      </c>
      <c r="AS37" s="58">
        <v>8</v>
      </c>
      <c r="AT37" s="58">
        <v>9</v>
      </c>
      <c r="AU37" s="60"/>
      <c r="AV37" s="60">
        <f t="shared" si="3"/>
        <v>9</v>
      </c>
      <c r="AW37" s="60"/>
      <c r="AX37" s="82">
        <v>30</v>
      </c>
      <c r="AY37" s="83" t="s">
        <v>54</v>
      </c>
      <c r="AZ37" s="84" t="s">
        <v>53</v>
      </c>
      <c r="BA37" s="82">
        <v>8</v>
      </c>
      <c r="BB37" s="82">
        <v>6</v>
      </c>
      <c r="BC37" s="82">
        <v>10</v>
      </c>
      <c r="BD37" s="82">
        <v>9</v>
      </c>
      <c r="BE37" s="82">
        <v>9</v>
      </c>
      <c r="BF37" s="82">
        <v>6</v>
      </c>
      <c r="BG37" s="82"/>
      <c r="BH37" s="82">
        <f t="shared" si="4"/>
        <v>7</v>
      </c>
      <c r="BI37" s="82"/>
      <c r="BJ37" s="82">
        <v>30</v>
      </c>
      <c r="BK37" s="83" t="s">
        <v>54</v>
      </c>
      <c r="BL37" s="84" t="s">
        <v>53</v>
      </c>
      <c r="BM37" s="82">
        <v>0</v>
      </c>
      <c r="BN37" s="82">
        <v>5</v>
      </c>
      <c r="BO37" s="82">
        <v>5</v>
      </c>
      <c r="BP37" s="82"/>
      <c r="BQ37" s="82"/>
      <c r="BR37" s="82">
        <v>6</v>
      </c>
      <c r="BS37" s="82"/>
      <c r="BT37" s="82">
        <f t="shared" si="5"/>
        <v>5</v>
      </c>
      <c r="BU37" s="82"/>
      <c r="BV37" s="82">
        <v>30</v>
      </c>
      <c r="BW37" s="83" t="s">
        <v>54</v>
      </c>
      <c r="BX37" s="84" t="s">
        <v>53</v>
      </c>
      <c r="BY37" s="82">
        <v>5</v>
      </c>
      <c r="BZ37" s="82">
        <v>5</v>
      </c>
      <c r="CA37" s="82">
        <v>5</v>
      </c>
      <c r="CB37" s="82"/>
      <c r="CC37" s="82"/>
      <c r="CD37" s="82">
        <v>5</v>
      </c>
      <c r="CE37" s="82"/>
      <c r="CF37" s="82">
        <f t="shared" si="6"/>
        <v>5</v>
      </c>
      <c r="CG37" s="82"/>
      <c r="CH37" s="82">
        <v>30</v>
      </c>
      <c r="CI37" s="83" t="s">
        <v>54</v>
      </c>
      <c r="CJ37" s="84" t="s">
        <v>53</v>
      </c>
      <c r="CK37" s="82">
        <v>8</v>
      </c>
      <c r="CL37" s="82"/>
      <c r="CM37" s="82"/>
      <c r="CN37" s="82"/>
      <c r="CO37" s="82"/>
      <c r="CP37" s="82">
        <v>8</v>
      </c>
      <c r="CQ37" s="82"/>
      <c r="CR37" s="82">
        <v>8</v>
      </c>
      <c r="CS37" s="60"/>
    </row>
    <row r="38" spans="1:97" ht="15">
      <c r="A38" s="82">
        <v>31</v>
      </c>
      <c r="B38" s="83" t="s">
        <v>55</v>
      </c>
      <c r="C38" s="84" t="s">
        <v>53</v>
      </c>
      <c r="D38" s="82">
        <v>7</v>
      </c>
      <c r="E38" s="82">
        <v>0</v>
      </c>
      <c r="F38" s="82">
        <v>5</v>
      </c>
      <c r="G38" s="82">
        <v>8</v>
      </c>
      <c r="H38" s="58"/>
      <c r="I38" s="82">
        <v>4</v>
      </c>
      <c r="J38" s="119">
        <v>5</v>
      </c>
      <c r="K38" s="82">
        <f t="shared" si="0"/>
        <v>4</v>
      </c>
      <c r="L38" s="82">
        <f>ROUND((SUM(D38:H38)/4*0.3+J38*0.7),0)</f>
        <v>5</v>
      </c>
      <c r="M38" s="82">
        <v>31</v>
      </c>
      <c r="N38" s="83" t="s">
        <v>55</v>
      </c>
      <c r="O38" s="84" t="s">
        <v>53</v>
      </c>
      <c r="P38" s="82">
        <v>8</v>
      </c>
      <c r="Q38" s="82">
        <v>8</v>
      </c>
      <c r="R38" s="82"/>
      <c r="S38" s="82"/>
      <c r="T38" s="82"/>
      <c r="U38" s="82">
        <v>8</v>
      </c>
      <c r="V38" s="82"/>
      <c r="W38" s="82">
        <f t="shared" si="1"/>
        <v>8</v>
      </c>
      <c r="X38" s="82"/>
      <c r="Y38" s="82">
        <v>31</v>
      </c>
      <c r="Z38" s="83" t="s">
        <v>55</v>
      </c>
      <c r="AA38" s="84" t="s">
        <v>53</v>
      </c>
      <c r="AB38" s="82">
        <v>4</v>
      </c>
      <c r="AC38" s="82">
        <v>4</v>
      </c>
      <c r="AD38" s="82">
        <v>6</v>
      </c>
      <c r="AE38" s="82">
        <v>6</v>
      </c>
      <c r="AF38" s="82">
        <v>4</v>
      </c>
      <c r="AG38" s="82">
        <v>6</v>
      </c>
      <c r="AH38" s="82">
        <v>5</v>
      </c>
      <c r="AI38" s="82"/>
      <c r="AJ38" s="82">
        <f t="shared" si="2"/>
        <v>5</v>
      </c>
      <c r="AK38" s="82"/>
      <c r="AL38" s="82">
        <v>31</v>
      </c>
      <c r="AM38" s="83" t="s">
        <v>55</v>
      </c>
      <c r="AN38" s="84" t="s">
        <v>53</v>
      </c>
      <c r="AO38" s="58">
        <v>4</v>
      </c>
      <c r="AP38" s="58">
        <v>7</v>
      </c>
      <c r="AQ38" s="58">
        <v>8</v>
      </c>
      <c r="AR38" s="58">
        <v>7</v>
      </c>
      <c r="AS38" s="58">
        <v>8</v>
      </c>
      <c r="AT38" s="58">
        <v>6</v>
      </c>
      <c r="AU38" s="60"/>
      <c r="AV38" s="60">
        <f t="shared" si="3"/>
        <v>6</v>
      </c>
      <c r="AW38" s="60"/>
      <c r="AX38" s="82">
        <v>31</v>
      </c>
      <c r="AY38" s="83" t="s">
        <v>55</v>
      </c>
      <c r="AZ38" s="84" t="s">
        <v>53</v>
      </c>
      <c r="BA38" s="82">
        <v>7</v>
      </c>
      <c r="BB38" s="82">
        <v>4</v>
      </c>
      <c r="BC38" s="82">
        <v>8</v>
      </c>
      <c r="BD38" s="82">
        <v>7</v>
      </c>
      <c r="BE38" s="82">
        <v>6</v>
      </c>
      <c r="BF38" s="82">
        <v>3</v>
      </c>
      <c r="BG38" s="82">
        <v>5</v>
      </c>
      <c r="BH38" s="82">
        <f t="shared" si="4"/>
        <v>4</v>
      </c>
      <c r="BI38" s="82">
        <f>ROUND((SUM(BA38:BE38)/5*0.3+BG38*0.7),0)</f>
        <v>5</v>
      </c>
      <c r="BJ38" s="82">
        <v>31</v>
      </c>
      <c r="BK38" s="83" t="s">
        <v>55</v>
      </c>
      <c r="BL38" s="84" t="s">
        <v>53</v>
      </c>
      <c r="BM38" s="82">
        <v>6</v>
      </c>
      <c r="BN38" s="82">
        <v>7</v>
      </c>
      <c r="BO38" s="82">
        <v>6</v>
      </c>
      <c r="BP38" s="82"/>
      <c r="BQ38" s="82"/>
      <c r="BR38" s="82">
        <v>2</v>
      </c>
      <c r="BS38" s="82">
        <v>6</v>
      </c>
      <c r="BT38" s="82">
        <f t="shared" si="5"/>
        <v>3</v>
      </c>
      <c r="BU38" s="82">
        <f>ROUND((SUM(BM38:BQ38)/3*0.3+BS38*0.7),0)</f>
        <v>6</v>
      </c>
      <c r="BV38" s="82">
        <v>31</v>
      </c>
      <c r="BW38" s="83" t="s">
        <v>55</v>
      </c>
      <c r="BX38" s="84" t="s">
        <v>53</v>
      </c>
      <c r="BY38" s="82">
        <v>5</v>
      </c>
      <c r="BZ38" s="82">
        <v>7</v>
      </c>
      <c r="CA38" s="82">
        <v>6</v>
      </c>
      <c r="CB38" s="82"/>
      <c r="CC38" s="82"/>
      <c r="CD38" s="82">
        <v>1</v>
      </c>
      <c r="CE38" s="82">
        <v>5</v>
      </c>
      <c r="CF38" s="82">
        <f t="shared" si="6"/>
        <v>3</v>
      </c>
      <c r="CG38" s="82">
        <f>ROUND((SUM(BY38:CC38)/3*0.3+CE38*0.7),0)</f>
        <v>5</v>
      </c>
      <c r="CH38" s="82">
        <v>31</v>
      </c>
      <c r="CI38" s="83" t="s">
        <v>55</v>
      </c>
      <c r="CJ38" s="84" t="s">
        <v>53</v>
      </c>
      <c r="CK38" s="82">
        <v>7</v>
      </c>
      <c r="CL38" s="82"/>
      <c r="CM38" s="82"/>
      <c r="CN38" s="82"/>
      <c r="CO38" s="82"/>
      <c r="CP38" s="82">
        <v>7</v>
      </c>
      <c r="CQ38" s="82"/>
      <c r="CR38" s="82">
        <v>7</v>
      </c>
      <c r="CS38" s="60"/>
    </row>
    <row r="39" spans="1:97" ht="14.25" customHeight="1">
      <c r="A39" s="82">
        <v>32</v>
      </c>
      <c r="B39" s="83" t="s">
        <v>56</v>
      </c>
      <c r="C39" s="84" t="s">
        <v>53</v>
      </c>
      <c r="D39" s="82">
        <v>6</v>
      </c>
      <c r="E39" s="82">
        <v>0</v>
      </c>
      <c r="F39" s="82">
        <v>3</v>
      </c>
      <c r="G39" s="82">
        <v>7</v>
      </c>
      <c r="H39" s="58"/>
      <c r="I39" s="82">
        <v>1</v>
      </c>
      <c r="J39" s="119">
        <v>3</v>
      </c>
      <c r="K39" s="82">
        <f t="shared" si="0"/>
        <v>2</v>
      </c>
      <c r="L39" s="82">
        <f>ROUND((SUM(D39:H39)/4*0.3+J39*0.7),0)</f>
        <v>3</v>
      </c>
      <c r="M39" s="82">
        <v>32</v>
      </c>
      <c r="N39" s="83" t="s">
        <v>56</v>
      </c>
      <c r="O39" s="84" t="s">
        <v>53</v>
      </c>
      <c r="P39" s="82">
        <v>7</v>
      </c>
      <c r="Q39" s="82">
        <v>6</v>
      </c>
      <c r="R39" s="82"/>
      <c r="S39" s="82"/>
      <c r="T39" s="82"/>
      <c r="U39" s="82">
        <v>7</v>
      </c>
      <c r="V39" s="82"/>
      <c r="W39" s="82">
        <f t="shared" si="1"/>
        <v>7</v>
      </c>
      <c r="X39" s="82"/>
      <c r="Y39" s="82">
        <v>32</v>
      </c>
      <c r="Z39" s="83" t="s">
        <v>56</v>
      </c>
      <c r="AA39" s="84" t="s">
        <v>53</v>
      </c>
      <c r="AB39" s="82">
        <v>3</v>
      </c>
      <c r="AC39" s="82">
        <v>4</v>
      </c>
      <c r="AD39" s="82">
        <v>3</v>
      </c>
      <c r="AE39" s="82">
        <v>8</v>
      </c>
      <c r="AF39" s="82">
        <v>4</v>
      </c>
      <c r="AG39" s="82">
        <v>5</v>
      </c>
      <c r="AH39" s="82">
        <v>5</v>
      </c>
      <c r="AI39" s="82"/>
      <c r="AJ39" s="82">
        <f t="shared" si="2"/>
        <v>5</v>
      </c>
      <c r="AK39" s="82"/>
      <c r="AL39" s="82">
        <v>33</v>
      </c>
      <c r="AM39" s="83" t="s">
        <v>56</v>
      </c>
      <c r="AN39" s="84" t="s">
        <v>53</v>
      </c>
      <c r="AO39" s="58">
        <v>5</v>
      </c>
      <c r="AP39" s="58">
        <v>7</v>
      </c>
      <c r="AQ39" s="58">
        <v>7</v>
      </c>
      <c r="AR39" s="58">
        <v>7</v>
      </c>
      <c r="AS39" s="58">
        <v>8</v>
      </c>
      <c r="AT39" s="58">
        <v>8</v>
      </c>
      <c r="AU39" s="60"/>
      <c r="AV39" s="60">
        <f t="shared" si="3"/>
        <v>8</v>
      </c>
      <c r="AW39" s="60"/>
      <c r="AX39" s="82">
        <v>33</v>
      </c>
      <c r="AY39" s="83" t="s">
        <v>56</v>
      </c>
      <c r="AZ39" s="84" t="s">
        <v>53</v>
      </c>
      <c r="BA39" s="82">
        <v>6</v>
      </c>
      <c r="BB39" s="82">
        <v>3</v>
      </c>
      <c r="BC39" s="82">
        <v>6</v>
      </c>
      <c r="BD39" s="82">
        <v>6</v>
      </c>
      <c r="BE39" s="82">
        <v>6</v>
      </c>
      <c r="BF39" s="82">
        <v>5</v>
      </c>
      <c r="BG39" s="82"/>
      <c r="BH39" s="82">
        <f t="shared" si="4"/>
        <v>5</v>
      </c>
      <c r="BI39" s="82"/>
      <c r="BJ39" s="82">
        <v>33</v>
      </c>
      <c r="BK39" s="83" t="s">
        <v>56</v>
      </c>
      <c r="BL39" s="84" t="s">
        <v>53</v>
      </c>
      <c r="BM39" s="82">
        <v>6</v>
      </c>
      <c r="BN39" s="82">
        <v>7</v>
      </c>
      <c r="BO39" s="82">
        <v>6</v>
      </c>
      <c r="BP39" s="82"/>
      <c r="BQ39" s="82"/>
      <c r="BR39" s="82">
        <v>5</v>
      </c>
      <c r="BS39" s="82"/>
      <c r="BT39" s="82">
        <f t="shared" si="5"/>
        <v>5</v>
      </c>
      <c r="BU39" s="82"/>
      <c r="BV39" s="82">
        <v>33</v>
      </c>
      <c r="BW39" s="83" t="s">
        <v>56</v>
      </c>
      <c r="BX39" s="84" t="s">
        <v>53</v>
      </c>
      <c r="BY39" s="82">
        <v>6</v>
      </c>
      <c r="BZ39" s="82">
        <v>6</v>
      </c>
      <c r="CA39" s="82">
        <v>6</v>
      </c>
      <c r="CB39" s="82"/>
      <c r="CC39" s="82"/>
      <c r="CD39" s="82">
        <v>5</v>
      </c>
      <c r="CE39" s="82"/>
      <c r="CF39" s="82">
        <f t="shared" si="6"/>
        <v>5</v>
      </c>
      <c r="CG39" s="82"/>
      <c r="CH39" s="82">
        <v>33</v>
      </c>
      <c r="CI39" s="83" t="s">
        <v>56</v>
      </c>
      <c r="CJ39" s="84" t="s">
        <v>53</v>
      </c>
      <c r="CK39" s="82">
        <v>6</v>
      </c>
      <c r="CL39" s="82"/>
      <c r="CM39" s="82"/>
      <c r="CN39" s="82"/>
      <c r="CO39" s="82"/>
      <c r="CP39" s="82">
        <v>6</v>
      </c>
      <c r="CQ39" s="82"/>
      <c r="CR39" s="82">
        <v>6</v>
      </c>
      <c r="CS39" s="60"/>
    </row>
    <row r="40" spans="1:97" ht="15" customHeight="1">
      <c r="A40" s="82">
        <v>33</v>
      </c>
      <c r="B40" s="83" t="s">
        <v>6</v>
      </c>
      <c r="C40" s="84" t="s">
        <v>57</v>
      </c>
      <c r="D40" s="82">
        <v>0</v>
      </c>
      <c r="E40" s="82">
        <v>0</v>
      </c>
      <c r="F40" s="82">
        <v>0</v>
      </c>
      <c r="G40" s="82">
        <v>0</v>
      </c>
      <c r="H40" s="58"/>
      <c r="I40" s="82">
        <v>0</v>
      </c>
      <c r="J40" s="119">
        <v>0</v>
      </c>
      <c r="K40" s="82">
        <f aca="true" t="shared" si="7" ref="K40:K68">ROUND((SUM(D40:H40)/4*0.3+I40*0.7),0)</f>
        <v>0</v>
      </c>
      <c r="L40" s="82">
        <f>ROUND((SUM(D40:H40)/4*0.3+J40*0.7),0)</f>
        <v>0</v>
      </c>
      <c r="M40" s="82">
        <v>33</v>
      </c>
      <c r="N40" s="83" t="s">
        <v>6</v>
      </c>
      <c r="O40" s="84" t="s">
        <v>57</v>
      </c>
      <c r="P40" s="82">
        <v>8</v>
      </c>
      <c r="Q40" s="82">
        <v>8</v>
      </c>
      <c r="R40" s="82"/>
      <c r="S40" s="82"/>
      <c r="T40" s="82"/>
      <c r="U40" s="82">
        <v>8</v>
      </c>
      <c r="V40" s="82"/>
      <c r="W40" s="82">
        <f aca="true" t="shared" si="8" ref="W40:W68">ROUND((SUM(P40:T40)/2*0.3+U40*0.7),0)</f>
        <v>8</v>
      </c>
      <c r="X40" s="82"/>
      <c r="Y40" s="82">
        <v>33</v>
      </c>
      <c r="Z40" s="83" t="s">
        <v>6</v>
      </c>
      <c r="AA40" s="84" t="s">
        <v>57</v>
      </c>
      <c r="AB40" s="82">
        <v>3</v>
      </c>
      <c r="AC40" s="82">
        <v>2</v>
      </c>
      <c r="AD40" s="82">
        <v>4</v>
      </c>
      <c r="AE40" s="82">
        <v>5</v>
      </c>
      <c r="AF40" s="82">
        <v>3</v>
      </c>
      <c r="AG40" s="82">
        <v>5</v>
      </c>
      <c r="AH40" s="82">
        <v>5</v>
      </c>
      <c r="AI40" s="82"/>
      <c r="AJ40" s="82">
        <f aca="true" t="shared" si="9" ref="AJ40:AJ68">ROUND((SUM(AB40:AG40)/6*0.3+AH40*0.7),0)</f>
        <v>5</v>
      </c>
      <c r="AK40" s="82"/>
      <c r="AL40" s="82">
        <v>32</v>
      </c>
      <c r="AM40" s="83" t="s">
        <v>6</v>
      </c>
      <c r="AN40" s="84" t="s">
        <v>57</v>
      </c>
      <c r="AO40" s="58">
        <v>7</v>
      </c>
      <c r="AP40" s="58">
        <v>8</v>
      </c>
      <c r="AQ40" s="58">
        <v>5</v>
      </c>
      <c r="AR40" s="58">
        <v>8</v>
      </c>
      <c r="AS40" s="58">
        <v>7</v>
      </c>
      <c r="AT40" s="58">
        <v>3</v>
      </c>
      <c r="AU40" s="60">
        <v>8</v>
      </c>
      <c r="AV40" s="60">
        <f aca="true" t="shared" si="10" ref="AV40:AV68">ROUND((SUM(AO40:AS40)/5*0.3+AT40*0.7),0)</f>
        <v>4</v>
      </c>
      <c r="AW40" s="60">
        <f>ROUND((SUM(AO40:AS40)/5*0.3+AU40*0.7),0)</f>
        <v>8</v>
      </c>
      <c r="AX40" s="82">
        <v>32</v>
      </c>
      <c r="AY40" s="83" t="s">
        <v>6</v>
      </c>
      <c r="AZ40" s="84" t="s">
        <v>57</v>
      </c>
      <c r="BA40" s="82">
        <v>4</v>
      </c>
      <c r="BB40" s="82">
        <v>3</v>
      </c>
      <c r="BC40" s="82">
        <v>5</v>
      </c>
      <c r="BD40" s="82">
        <v>5</v>
      </c>
      <c r="BE40" s="82">
        <v>6</v>
      </c>
      <c r="BF40" s="82">
        <v>6</v>
      </c>
      <c r="BG40" s="82"/>
      <c r="BH40" s="82">
        <f aca="true" t="shared" si="11" ref="BH40:BH68">ROUND((SUM(BA40:BE40)/5*0.3+BF40*0.7),0)</f>
        <v>6</v>
      </c>
      <c r="BI40" s="82"/>
      <c r="BJ40" s="82">
        <v>32</v>
      </c>
      <c r="BK40" s="83" t="s">
        <v>6</v>
      </c>
      <c r="BL40" s="84" t="s">
        <v>57</v>
      </c>
      <c r="BM40" s="82">
        <v>5</v>
      </c>
      <c r="BN40" s="82">
        <v>0</v>
      </c>
      <c r="BO40" s="82">
        <v>5</v>
      </c>
      <c r="BP40" s="82"/>
      <c r="BQ40" s="82"/>
      <c r="BR40" s="82">
        <v>3</v>
      </c>
      <c r="BS40" s="82">
        <v>5</v>
      </c>
      <c r="BT40" s="82">
        <f aca="true" t="shared" si="12" ref="BT40:BT68">ROUND((SUM(BM40:BQ40)/3*0.3+BR40*0.7),0)</f>
        <v>3</v>
      </c>
      <c r="BU40" s="82">
        <f>ROUND((SUM(BM40:BQ40)/3*0.3+BS40*0.7),0)</f>
        <v>5</v>
      </c>
      <c r="BV40" s="82">
        <v>32</v>
      </c>
      <c r="BW40" s="83" t="s">
        <v>6</v>
      </c>
      <c r="BX40" s="84" t="s">
        <v>57</v>
      </c>
      <c r="BY40" s="82">
        <v>6</v>
      </c>
      <c r="BZ40" s="82">
        <v>7</v>
      </c>
      <c r="CA40" s="82">
        <v>6</v>
      </c>
      <c r="CB40" s="82"/>
      <c r="CC40" s="82"/>
      <c r="CD40" s="82">
        <v>3</v>
      </c>
      <c r="CE40" s="82">
        <v>4</v>
      </c>
      <c r="CF40" s="82">
        <f aca="true" t="shared" si="13" ref="CF40:CF68">ROUND((SUM(BY40:CC40)/3*0.3+CD40*0.7),0)</f>
        <v>4</v>
      </c>
      <c r="CG40" s="82">
        <f>ROUND((SUM(BY40:CC40)/3*0.3+CE40*0.7),0)</f>
        <v>5</v>
      </c>
      <c r="CH40" s="82">
        <v>32</v>
      </c>
      <c r="CI40" s="83" t="s">
        <v>6</v>
      </c>
      <c r="CJ40" s="84" t="s">
        <v>57</v>
      </c>
      <c r="CK40" s="82">
        <v>0</v>
      </c>
      <c r="CL40" s="82"/>
      <c r="CM40" s="82"/>
      <c r="CN40" s="82"/>
      <c r="CO40" s="82"/>
      <c r="CP40" s="82">
        <v>0</v>
      </c>
      <c r="CQ40" s="82"/>
      <c r="CR40" s="82">
        <v>0</v>
      </c>
      <c r="CS40" s="60"/>
    </row>
    <row r="41" spans="1:97" ht="15">
      <c r="A41" s="82">
        <v>34</v>
      </c>
      <c r="B41" s="83" t="s">
        <v>58</v>
      </c>
      <c r="C41" s="84" t="s">
        <v>59</v>
      </c>
      <c r="D41" s="82">
        <v>6</v>
      </c>
      <c r="E41" s="82">
        <v>0</v>
      </c>
      <c r="F41" s="82">
        <v>7</v>
      </c>
      <c r="G41" s="82">
        <v>7</v>
      </c>
      <c r="H41" s="58"/>
      <c r="I41" s="82">
        <v>1</v>
      </c>
      <c r="J41" s="119">
        <v>5</v>
      </c>
      <c r="K41" s="82">
        <f t="shared" si="7"/>
        <v>2</v>
      </c>
      <c r="L41" s="82">
        <f>ROUND((SUM(D41:H41)/4*0.3+J41*0.7),0)</f>
        <v>5</v>
      </c>
      <c r="M41" s="82">
        <v>34</v>
      </c>
      <c r="N41" s="83" t="s">
        <v>58</v>
      </c>
      <c r="O41" s="84" t="s">
        <v>59</v>
      </c>
      <c r="P41" s="82">
        <v>8</v>
      </c>
      <c r="Q41" s="82">
        <v>8</v>
      </c>
      <c r="R41" s="82"/>
      <c r="S41" s="82"/>
      <c r="T41" s="82"/>
      <c r="U41" s="82">
        <v>8</v>
      </c>
      <c r="V41" s="82"/>
      <c r="W41" s="82">
        <f t="shared" si="8"/>
        <v>8</v>
      </c>
      <c r="X41" s="82"/>
      <c r="Y41" s="82">
        <v>34</v>
      </c>
      <c r="Z41" s="83" t="s">
        <v>58</v>
      </c>
      <c r="AA41" s="84" t="s">
        <v>59</v>
      </c>
      <c r="AB41" s="82">
        <v>2</v>
      </c>
      <c r="AC41" s="82">
        <v>4</v>
      </c>
      <c r="AD41" s="82">
        <v>4</v>
      </c>
      <c r="AE41" s="82">
        <v>6</v>
      </c>
      <c r="AF41" s="82">
        <v>4</v>
      </c>
      <c r="AG41" s="82">
        <v>6</v>
      </c>
      <c r="AH41" s="82">
        <v>6</v>
      </c>
      <c r="AI41" s="82"/>
      <c r="AJ41" s="82">
        <f t="shared" si="9"/>
        <v>6</v>
      </c>
      <c r="AK41" s="82"/>
      <c r="AL41" s="82">
        <v>34</v>
      </c>
      <c r="AM41" s="83" t="s">
        <v>58</v>
      </c>
      <c r="AN41" s="84" t="s">
        <v>59</v>
      </c>
      <c r="AO41" s="58">
        <v>7</v>
      </c>
      <c r="AP41" s="58">
        <v>8</v>
      </c>
      <c r="AQ41" s="58">
        <v>7</v>
      </c>
      <c r="AR41" s="58">
        <v>9</v>
      </c>
      <c r="AS41" s="58">
        <v>9</v>
      </c>
      <c r="AT41" s="58">
        <v>7</v>
      </c>
      <c r="AU41" s="88"/>
      <c r="AV41" s="60">
        <f t="shared" si="10"/>
        <v>7</v>
      </c>
      <c r="AW41" s="60"/>
      <c r="AX41" s="82">
        <v>34</v>
      </c>
      <c r="AY41" s="83" t="s">
        <v>58</v>
      </c>
      <c r="AZ41" s="84" t="s">
        <v>59</v>
      </c>
      <c r="BA41" s="82">
        <v>3</v>
      </c>
      <c r="BB41" s="82">
        <v>3</v>
      </c>
      <c r="BC41" s="82">
        <v>5</v>
      </c>
      <c r="BD41" s="82">
        <v>5</v>
      </c>
      <c r="BE41" s="82">
        <v>6</v>
      </c>
      <c r="BF41" s="82">
        <v>7</v>
      </c>
      <c r="BG41" s="82"/>
      <c r="BH41" s="82">
        <f t="shared" si="11"/>
        <v>6</v>
      </c>
      <c r="BI41" s="82"/>
      <c r="BJ41" s="82">
        <v>34</v>
      </c>
      <c r="BK41" s="83" t="s">
        <v>58</v>
      </c>
      <c r="BL41" s="84" t="s">
        <v>59</v>
      </c>
      <c r="BM41" s="82">
        <v>5</v>
      </c>
      <c r="BN41" s="82">
        <v>5</v>
      </c>
      <c r="BO41" s="82">
        <v>5</v>
      </c>
      <c r="BP41" s="82"/>
      <c r="BQ41" s="82"/>
      <c r="BR41" s="82">
        <v>6</v>
      </c>
      <c r="BS41" s="82"/>
      <c r="BT41" s="82">
        <f t="shared" si="12"/>
        <v>6</v>
      </c>
      <c r="BU41" s="82"/>
      <c r="BV41" s="82">
        <v>34</v>
      </c>
      <c r="BW41" s="83" t="s">
        <v>58</v>
      </c>
      <c r="BX41" s="84" t="s">
        <v>59</v>
      </c>
      <c r="BY41" s="82">
        <v>5</v>
      </c>
      <c r="BZ41" s="82">
        <v>5</v>
      </c>
      <c r="CA41" s="82">
        <v>5</v>
      </c>
      <c r="CB41" s="82"/>
      <c r="CC41" s="82"/>
      <c r="CD41" s="82">
        <v>3</v>
      </c>
      <c r="CE41" s="82">
        <v>5</v>
      </c>
      <c r="CF41" s="82">
        <f t="shared" si="13"/>
        <v>4</v>
      </c>
      <c r="CG41" s="82">
        <f>ROUND((SUM(BY41:CC41)/3*0.3+CE41*0.7),0)</f>
        <v>5</v>
      </c>
      <c r="CH41" s="82">
        <v>34</v>
      </c>
      <c r="CI41" s="83" t="s">
        <v>58</v>
      </c>
      <c r="CJ41" s="84" t="s">
        <v>59</v>
      </c>
      <c r="CK41" s="82">
        <v>6</v>
      </c>
      <c r="CL41" s="82"/>
      <c r="CM41" s="82"/>
      <c r="CN41" s="82"/>
      <c r="CO41" s="82"/>
      <c r="CP41" s="82">
        <v>6</v>
      </c>
      <c r="CQ41" s="82"/>
      <c r="CR41" s="82">
        <v>6</v>
      </c>
      <c r="CS41" s="60"/>
    </row>
    <row r="42" spans="1:97" ht="15">
      <c r="A42" s="82">
        <v>35</v>
      </c>
      <c r="B42" s="83" t="s">
        <v>60</v>
      </c>
      <c r="C42" s="84" t="s">
        <v>61</v>
      </c>
      <c r="D42" s="82">
        <v>5</v>
      </c>
      <c r="E42" s="82">
        <v>0</v>
      </c>
      <c r="F42" s="82">
        <v>5</v>
      </c>
      <c r="G42" s="82">
        <v>8</v>
      </c>
      <c r="H42" s="60"/>
      <c r="I42" s="82">
        <v>4</v>
      </c>
      <c r="J42" s="119">
        <v>5</v>
      </c>
      <c r="K42" s="82">
        <f t="shared" si="7"/>
        <v>4</v>
      </c>
      <c r="L42" s="82">
        <f>ROUND((SUM(D42:H42)/4*0.3+J42*0.7),0)</f>
        <v>5</v>
      </c>
      <c r="M42" s="82">
        <v>35</v>
      </c>
      <c r="N42" s="83" t="s">
        <v>60</v>
      </c>
      <c r="O42" s="84" t="s">
        <v>61</v>
      </c>
      <c r="P42" s="82">
        <v>8</v>
      </c>
      <c r="Q42" s="82">
        <v>8</v>
      </c>
      <c r="R42" s="82"/>
      <c r="S42" s="82"/>
      <c r="T42" s="82"/>
      <c r="U42" s="82">
        <v>8</v>
      </c>
      <c r="V42" s="82"/>
      <c r="W42" s="82">
        <f t="shared" si="8"/>
        <v>8</v>
      </c>
      <c r="X42" s="82"/>
      <c r="Y42" s="82">
        <v>35</v>
      </c>
      <c r="Z42" s="83" t="s">
        <v>60</v>
      </c>
      <c r="AA42" s="84" t="s">
        <v>61</v>
      </c>
      <c r="AB42" s="82">
        <v>2</v>
      </c>
      <c r="AC42" s="82">
        <v>5</v>
      </c>
      <c r="AD42" s="82">
        <v>4</v>
      </c>
      <c r="AE42" s="82">
        <v>4</v>
      </c>
      <c r="AF42" s="82">
        <v>3</v>
      </c>
      <c r="AG42" s="82">
        <v>5</v>
      </c>
      <c r="AH42" s="82">
        <v>5</v>
      </c>
      <c r="AI42" s="82"/>
      <c r="AJ42" s="82">
        <f t="shared" si="9"/>
        <v>5</v>
      </c>
      <c r="AK42" s="82"/>
      <c r="AL42" s="82">
        <v>35</v>
      </c>
      <c r="AM42" s="83" t="s">
        <v>60</v>
      </c>
      <c r="AN42" s="84" t="s">
        <v>61</v>
      </c>
      <c r="AO42" s="58">
        <v>6</v>
      </c>
      <c r="AP42" s="58">
        <v>8</v>
      </c>
      <c r="AQ42" s="58">
        <v>7</v>
      </c>
      <c r="AR42" s="58">
        <v>8</v>
      </c>
      <c r="AS42" s="58">
        <v>8</v>
      </c>
      <c r="AT42" s="58">
        <v>5</v>
      </c>
      <c r="AU42" s="60"/>
      <c r="AV42" s="60">
        <f t="shared" si="10"/>
        <v>6</v>
      </c>
      <c r="AW42" s="60"/>
      <c r="AX42" s="82">
        <v>35</v>
      </c>
      <c r="AY42" s="83" t="s">
        <v>60</v>
      </c>
      <c r="AZ42" s="84" t="s">
        <v>61</v>
      </c>
      <c r="BA42" s="82">
        <v>5</v>
      </c>
      <c r="BB42" s="82">
        <v>1</v>
      </c>
      <c r="BC42" s="82">
        <v>5</v>
      </c>
      <c r="BD42" s="82">
        <v>8</v>
      </c>
      <c r="BE42" s="82">
        <v>8</v>
      </c>
      <c r="BF42" s="82">
        <v>4</v>
      </c>
      <c r="BG42" s="82">
        <v>6</v>
      </c>
      <c r="BH42" s="82">
        <f t="shared" si="11"/>
        <v>4</v>
      </c>
      <c r="BI42" s="82">
        <f>ROUND((SUM(BA42:BE42)/5*0.3+BG42*0.7),0)</f>
        <v>6</v>
      </c>
      <c r="BJ42" s="82">
        <v>35</v>
      </c>
      <c r="BK42" s="83" t="s">
        <v>60</v>
      </c>
      <c r="BL42" s="84" t="s">
        <v>61</v>
      </c>
      <c r="BM42" s="82">
        <v>6</v>
      </c>
      <c r="BN42" s="82">
        <v>6</v>
      </c>
      <c r="BO42" s="82">
        <v>6</v>
      </c>
      <c r="BP42" s="82"/>
      <c r="BQ42" s="82"/>
      <c r="BR42" s="82">
        <v>5</v>
      </c>
      <c r="BS42" s="82"/>
      <c r="BT42" s="82">
        <f t="shared" si="12"/>
        <v>5</v>
      </c>
      <c r="BU42" s="82"/>
      <c r="BV42" s="82">
        <v>35</v>
      </c>
      <c r="BW42" s="83" t="s">
        <v>60</v>
      </c>
      <c r="BX42" s="84" t="s">
        <v>61</v>
      </c>
      <c r="BY42" s="82">
        <v>6</v>
      </c>
      <c r="BZ42" s="82">
        <v>6</v>
      </c>
      <c r="CA42" s="82">
        <v>6</v>
      </c>
      <c r="CB42" s="82"/>
      <c r="CC42" s="82"/>
      <c r="CD42" s="82">
        <v>5</v>
      </c>
      <c r="CE42" s="82"/>
      <c r="CF42" s="82">
        <f t="shared" si="13"/>
        <v>5</v>
      </c>
      <c r="CG42" s="82"/>
      <c r="CH42" s="82">
        <v>35</v>
      </c>
      <c r="CI42" s="83" t="s">
        <v>60</v>
      </c>
      <c r="CJ42" s="84" t="s">
        <v>61</v>
      </c>
      <c r="CK42" s="82">
        <v>5</v>
      </c>
      <c r="CL42" s="82"/>
      <c r="CM42" s="82"/>
      <c r="CN42" s="82"/>
      <c r="CO42" s="82"/>
      <c r="CP42" s="82">
        <v>5</v>
      </c>
      <c r="CQ42" s="82"/>
      <c r="CR42" s="82">
        <v>5</v>
      </c>
      <c r="CS42" s="60"/>
    </row>
    <row r="43" spans="1:97" ht="14.25" customHeight="1">
      <c r="A43" s="82">
        <v>36</v>
      </c>
      <c r="B43" s="85" t="s">
        <v>6</v>
      </c>
      <c r="C43" s="86" t="s">
        <v>62</v>
      </c>
      <c r="D43" s="82">
        <v>5</v>
      </c>
      <c r="E43" s="82">
        <v>7</v>
      </c>
      <c r="F43" s="82">
        <v>4</v>
      </c>
      <c r="G43" s="82">
        <v>7</v>
      </c>
      <c r="H43" s="60"/>
      <c r="I43" s="82">
        <v>8</v>
      </c>
      <c r="J43" s="119"/>
      <c r="K43" s="82">
        <f t="shared" si="7"/>
        <v>7</v>
      </c>
      <c r="L43" s="82"/>
      <c r="M43" s="82">
        <v>36</v>
      </c>
      <c r="N43" s="85" t="s">
        <v>6</v>
      </c>
      <c r="O43" s="86" t="s">
        <v>62</v>
      </c>
      <c r="P43" s="82">
        <v>8</v>
      </c>
      <c r="Q43" s="82">
        <v>7</v>
      </c>
      <c r="R43" s="82"/>
      <c r="S43" s="82"/>
      <c r="T43" s="82"/>
      <c r="U43" s="82">
        <v>8</v>
      </c>
      <c r="V43" s="82"/>
      <c r="W43" s="82">
        <f t="shared" si="8"/>
        <v>8</v>
      </c>
      <c r="X43" s="82"/>
      <c r="Y43" s="82">
        <v>36</v>
      </c>
      <c r="Z43" s="85" t="s">
        <v>6</v>
      </c>
      <c r="AA43" s="86" t="s">
        <v>62</v>
      </c>
      <c r="AB43" s="82">
        <v>5</v>
      </c>
      <c r="AC43" s="82">
        <v>6</v>
      </c>
      <c r="AD43" s="82">
        <v>6</v>
      </c>
      <c r="AE43" s="82">
        <v>7</v>
      </c>
      <c r="AF43" s="82">
        <v>3</v>
      </c>
      <c r="AG43" s="82">
        <v>6</v>
      </c>
      <c r="AH43" s="82">
        <v>5</v>
      </c>
      <c r="AI43" s="82"/>
      <c r="AJ43" s="82">
        <f t="shared" si="9"/>
        <v>5</v>
      </c>
      <c r="AK43" s="82"/>
      <c r="AL43" s="82">
        <v>36</v>
      </c>
      <c r="AM43" s="85" t="s">
        <v>6</v>
      </c>
      <c r="AN43" s="86" t="s">
        <v>62</v>
      </c>
      <c r="AO43" s="60">
        <v>7</v>
      </c>
      <c r="AP43" s="60">
        <v>8</v>
      </c>
      <c r="AQ43" s="60">
        <v>7</v>
      </c>
      <c r="AR43" s="60">
        <v>8</v>
      </c>
      <c r="AS43" s="60">
        <v>8</v>
      </c>
      <c r="AT43" s="60">
        <v>4</v>
      </c>
      <c r="AU43" s="60"/>
      <c r="AV43" s="60">
        <f t="shared" si="10"/>
        <v>5</v>
      </c>
      <c r="AW43" s="60"/>
      <c r="AX43" s="82">
        <v>36</v>
      </c>
      <c r="AY43" s="85" t="s">
        <v>6</v>
      </c>
      <c r="AZ43" s="86" t="s">
        <v>62</v>
      </c>
      <c r="BA43" s="82">
        <v>6</v>
      </c>
      <c r="BB43" s="82">
        <v>2</v>
      </c>
      <c r="BC43" s="82">
        <v>6</v>
      </c>
      <c r="BD43" s="82">
        <v>6</v>
      </c>
      <c r="BE43" s="82">
        <v>7</v>
      </c>
      <c r="BF43" s="82">
        <v>6</v>
      </c>
      <c r="BG43" s="82"/>
      <c r="BH43" s="82">
        <f t="shared" si="11"/>
        <v>6</v>
      </c>
      <c r="BI43" s="82"/>
      <c r="BJ43" s="82">
        <v>36</v>
      </c>
      <c r="BK43" s="85" t="s">
        <v>6</v>
      </c>
      <c r="BL43" s="86" t="s">
        <v>62</v>
      </c>
      <c r="BM43" s="82">
        <v>6</v>
      </c>
      <c r="BN43" s="82">
        <v>6</v>
      </c>
      <c r="BO43" s="82">
        <v>6</v>
      </c>
      <c r="BP43" s="82"/>
      <c r="BQ43" s="82"/>
      <c r="BR43" s="82">
        <v>7</v>
      </c>
      <c r="BS43" s="82"/>
      <c r="BT43" s="82">
        <f t="shared" si="12"/>
        <v>7</v>
      </c>
      <c r="BU43" s="82"/>
      <c r="BV43" s="82">
        <v>36</v>
      </c>
      <c r="BW43" s="85" t="s">
        <v>6</v>
      </c>
      <c r="BX43" s="86" t="s">
        <v>62</v>
      </c>
      <c r="BY43" s="82">
        <v>6</v>
      </c>
      <c r="BZ43" s="82">
        <v>7</v>
      </c>
      <c r="CA43" s="82">
        <v>6</v>
      </c>
      <c r="CB43" s="82"/>
      <c r="CC43" s="82"/>
      <c r="CD43" s="82">
        <v>5</v>
      </c>
      <c r="CE43" s="82"/>
      <c r="CF43" s="82">
        <f t="shared" si="13"/>
        <v>5</v>
      </c>
      <c r="CG43" s="82"/>
      <c r="CH43" s="82">
        <v>36</v>
      </c>
      <c r="CI43" s="85" t="s">
        <v>6</v>
      </c>
      <c r="CJ43" s="86" t="s">
        <v>62</v>
      </c>
      <c r="CK43" s="82">
        <v>5</v>
      </c>
      <c r="CL43" s="82"/>
      <c r="CM43" s="82"/>
      <c r="CN43" s="82"/>
      <c r="CO43" s="82"/>
      <c r="CP43" s="82">
        <v>5</v>
      </c>
      <c r="CQ43" s="82"/>
      <c r="CR43" s="82">
        <v>5</v>
      </c>
      <c r="CS43" s="60"/>
    </row>
    <row r="44" spans="1:97" ht="13.5" customHeight="1">
      <c r="A44" s="82">
        <v>37</v>
      </c>
      <c r="B44" s="85" t="s">
        <v>63</v>
      </c>
      <c r="C44" s="86" t="s">
        <v>64</v>
      </c>
      <c r="D44" s="82">
        <v>8</v>
      </c>
      <c r="E44" s="82">
        <v>2</v>
      </c>
      <c r="F44" s="82">
        <v>7</v>
      </c>
      <c r="G44" s="82">
        <v>8</v>
      </c>
      <c r="H44" s="60"/>
      <c r="I44" s="82">
        <v>7</v>
      </c>
      <c r="J44" s="119"/>
      <c r="K44" s="82">
        <f t="shared" si="7"/>
        <v>7</v>
      </c>
      <c r="L44" s="82"/>
      <c r="M44" s="82">
        <v>37</v>
      </c>
      <c r="N44" s="85" t="s">
        <v>63</v>
      </c>
      <c r="O44" s="86" t="s">
        <v>64</v>
      </c>
      <c r="P44" s="82">
        <v>8</v>
      </c>
      <c r="Q44" s="82">
        <v>8</v>
      </c>
      <c r="R44" s="82"/>
      <c r="S44" s="82"/>
      <c r="T44" s="82"/>
      <c r="U44" s="82">
        <v>8</v>
      </c>
      <c r="V44" s="82"/>
      <c r="W44" s="82">
        <f t="shared" si="8"/>
        <v>8</v>
      </c>
      <c r="X44" s="82"/>
      <c r="Y44" s="82">
        <v>37</v>
      </c>
      <c r="Z44" s="85" t="s">
        <v>63</v>
      </c>
      <c r="AA44" s="86" t="s">
        <v>64</v>
      </c>
      <c r="AB44" s="82">
        <v>2</v>
      </c>
      <c r="AC44" s="82">
        <v>3</v>
      </c>
      <c r="AD44" s="82">
        <v>5</v>
      </c>
      <c r="AE44" s="82">
        <v>8</v>
      </c>
      <c r="AF44" s="82">
        <v>4</v>
      </c>
      <c r="AG44" s="82">
        <v>5</v>
      </c>
      <c r="AH44" s="82">
        <v>6</v>
      </c>
      <c r="AI44" s="82"/>
      <c r="AJ44" s="82">
        <f t="shared" si="9"/>
        <v>6</v>
      </c>
      <c r="AK44" s="82"/>
      <c r="AL44" s="82">
        <v>37</v>
      </c>
      <c r="AM44" s="85" t="s">
        <v>63</v>
      </c>
      <c r="AN44" s="86" t="s">
        <v>64</v>
      </c>
      <c r="AO44" s="60">
        <v>6</v>
      </c>
      <c r="AP44" s="60">
        <v>7</v>
      </c>
      <c r="AQ44" s="60">
        <v>7</v>
      </c>
      <c r="AR44" s="60">
        <v>7</v>
      </c>
      <c r="AS44" s="60">
        <v>8</v>
      </c>
      <c r="AT44" s="60">
        <v>7</v>
      </c>
      <c r="AU44" s="60"/>
      <c r="AV44" s="60">
        <f t="shared" si="10"/>
        <v>7</v>
      </c>
      <c r="AW44" s="60"/>
      <c r="AX44" s="82">
        <v>37</v>
      </c>
      <c r="AY44" s="85" t="s">
        <v>63</v>
      </c>
      <c r="AZ44" s="86" t="s">
        <v>64</v>
      </c>
      <c r="BA44" s="82">
        <v>5</v>
      </c>
      <c r="BB44" s="82">
        <v>4</v>
      </c>
      <c r="BC44" s="82">
        <v>4</v>
      </c>
      <c r="BD44" s="82">
        <v>5</v>
      </c>
      <c r="BE44" s="82">
        <v>6</v>
      </c>
      <c r="BF44" s="82">
        <v>8</v>
      </c>
      <c r="BG44" s="82"/>
      <c r="BH44" s="82">
        <f t="shared" si="11"/>
        <v>7</v>
      </c>
      <c r="BI44" s="82"/>
      <c r="BJ44" s="82">
        <v>37</v>
      </c>
      <c r="BK44" s="85" t="s">
        <v>63</v>
      </c>
      <c r="BL44" s="86" t="s">
        <v>64</v>
      </c>
      <c r="BM44" s="82">
        <v>6</v>
      </c>
      <c r="BN44" s="82">
        <v>6</v>
      </c>
      <c r="BO44" s="82">
        <v>6</v>
      </c>
      <c r="BP44" s="82"/>
      <c r="BQ44" s="82"/>
      <c r="BR44" s="82">
        <v>5</v>
      </c>
      <c r="BS44" s="82"/>
      <c r="BT44" s="82">
        <f t="shared" si="12"/>
        <v>5</v>
      </c>
      <c r="BU44" s="82"/>
      <c r="BV44" s="82">
        <v>37</v>
      </c>
      <c r="BW44" s="85" t="s">
        <v>63</v>
      </c>
      <c r="BX44" s="86" t="s">
        <v>64</v>
      </c>
      <c r="BY44" s="82">
        <v>6</v>
      </c>
      <c r="BZ44" s="82">
        <v>7</v>
      </c>
      <c r="CA44" s="82">
        <v>6</v>
      </c>
      <c r="CB44" s="82"/>
      <c r="CC44" s="82"/>
      <c r="CD44" s="82">
        <v>3</v>
      </c>
      <c r="CE44" s="82">
        <v>6</v>
      </c>
      <c r="CF44" s="82">
        <f t="shared" si="13"/>
        <v>4</v>
      </c>
      <c r="CG44" s="82">
        <f>ROUND((SUM(BY44:CC44)/3*0.3+CE44*0.7),0)</f>
        <v>6</v>
      </c>
      <c r="CH44" s="82">
        <v>37</v>
      </c>
      <c r="CI44" s="85" t="s">
        <v>63</v>
      </c>
      <c r="CJ44" s="86" t="s">
        <v>64</v>
      </c>
      <c r="CK44" s="82">
        <v>8</v>
      </c>
      <c r="CL44" s="82"/>
      <c r="CM44" s="82"/>
      <c r="CN44" s="82"/>
      <c r="CO44" s="82"/>
      <c r="CP44" s="82">
        <v>8</v>
      </c>
      <c r="CQ44" s="82"/>
      <c r="CR44" s="82">
        <v>8</v>
      </c>
      <c r="CS44" s="60"/>
    </row>
    <row r="45" spans="1:97" ht="13.5" customHeight="1">
      <c r="A45" s="82">
        <v>38</v>
      </c>
      <c r="B45" s="85" t="s">
        <v>65</v>
      </c>
      <c r="C45" s="86" t="s">
        <v>66</v>
      </c>
      <c r="D45" s="82">
        <v>4</v>
      </c>
      <c r="E45" s="82">
        <v>4</v>
      </c>
      <c r="F45" s="82">
        <v>8</v>
      </c>
      <c r="G45" s="82">
        <v>8</v>
      </c>
      <c r="H45" s="60"/>
      <c r="I45" s="82">
        <v>8</v>
      </c>
      <c r="J45" s="119"/>
      <c r="K45" s="82">
        <f t="shared" si="7"/>
        <v>7</v>
      </c>
      <c r="L45" s="82"/>
      <c r="M45" s="82">
        <v>38</v>
      </c>
      <c r="N45" s="85" t="s">
        <v>65</v>
      </c>
      <c r="O45" s="86" t="s">
        <v>66</v>
      </c>
      <c r="P45" s="82">
        <v>7</v>
      </c>
      <c r="Q45" s="82">
        <v>6</v>
      </c>
      <c r="R45" s="82"/>
      <c r="S45" s="82"/>
      <c r="T45" s="82"/>
      <c r="U45" s="82">
        <v>7</v>
      </c>
      <c r="V45" s="82"/>
      <c r="W45" s="82">
        <f t="shared" si="8"/>
        <v>7</v>
      </c>
      <c r="X45" s="82"/>
      <c r="Y45" s="82">
        <v>38</v>
      </c>
      <c r="Z45" s="85" t="s">
        <v>65</v>
      </c>
      <c r="AA45" s="86" t="s">
        <v>66</v>
      </c>
      <c r="AB45" s="82">
        <v>3</v>
      </c>
      <c r="AC45" s="82">
        <v>4</v>
      </c>
      <c r="AD45" s="82">
        <v>5</v>
      </c>
      <c r="AE45" s="82">
        <v>7</v>
      </c>
      <c r="AF45" s="82">
        <v>4</v>
      </c>
      <c r="AG45" s="82">
        <v>5</v>
      </c>
      <c r="AH45" s="82">
        <v>7</v>
      </c>
      <c r="AI45" s="82"/>
      <c r="AJ45" s="82">
        <f t="shared" si="9"/>
        <v>6</v>
      </c>
      <c r="AK45" s="82"/>
      <c r="AL45" s="82">
        <v>38</v>
      </c>
      <c r="AM45" s="85" t="s">
        <v>65</v>
      </c>
      <c r="AN45" s="86" t="s">
        <v>66</v>
      </c>
      <c r="AO45" s="60">
        <v>6</v>
      </c>
      <c r="AP45" s="60">
        <v>7</v>
      </c>
      <c r="AQ45" s="60">
        <v>9</v>
      </c>
      <c r="AR45" s="60">
        <v>9</v>
      </c>
      <c r="AS45" s="60">
        <v>8</v>
      </c>
      <c r="AT45" s="60">
        <v>9</v>
      </c>
      <c r="AU45" s="60"/>
      <c r="AV45" s="60">
        <f t="shared" si="10"/>
        <v>9</v>
      </c>
      <c r="AW45" s="60"/>
      <c r="AX45" s="82">
        <v>38</v>
      </c>
      <c r="AY45" s="85" t="s">
        <v>65</v>
      </c>
      <c r="AZ45" s="86" t="s">
        <v>66</v>
      </c>
      <c r="BA45" s="82">
        <v>7</v>
      </c>
      <c r="BB45" s="82">
        <v>7</v>
      </c>
      <c r="BC45" s="82">
        <v>5</v>
      </c>
      <c r="BD45" s="82">
        <v>7</v>
      </c>
      <c r="BE45" s="82">
        <v>10</v>
      </c>
      <c r="BF45" s="82">
        <v>7</v>
      </c>
      <c r="BG45" s="82"/>
      <c r="BH45" s="82">
        <f t="shared" si="11"/>
        <v>7</v>
      </c>
      <c r="BI45" s="82"/>
      <c r="BJ45" s="82">
        <v>38</v>
      </c>
      <c r="BK45" s="85" t="s">
        <v>65</v>
      </c>
      <c r="BL45" s="86" t="s">
        <v>66</v>
      </c>
      <c r="BM45" s="82">
        <v>0</v>
      </c>
      <c r="BN45" s="82">
        <v>5</v>
      </c>
      <c r="BO45" s="82">
        <v>5</v>
      </c>
      <c r="BP45" s="82"/>
      <c r="BQ45" s="82"/>
      <c r="BR45" s="82">
        <v>7</v>
      </c>
      <c r="BS45" s="82"/>
      <c r="BT45" s="82">
        <f t="shared" si="12"/>
        <v>6</v>
      </c>
      <c r="BU45" s="82"/>
      <c r="BV45" s="82">
        <v>38</v>
      </c>
      <c r="BW45" s="85" t="s">
        <v>65</v>
      </c>
      <c r="BX45" s="86" t="s">
        <v>66</v>
      </c>
      <c r="BY45" s="82">
        <v>5</v>
      </c>
      <c r="BZ45" s="82">
        <v>5</v>
      </c>
      <c r="CA45" s="82">
        <v>5</v>
      </c>
      <c r="CB45" s="82"/>
      <c r="CC45" s="82"/>
      <c r="CD45" s="82">
        <v>7</v>
      </c>
      <c r="CE45" s="82"/>
      <c r="CF45" s="82">
        <f t="shared" si="13"/>
        <v>6</v>
      </c>
      <c r="CG45" s="82"/>
      <c r="CH45" s="82">
        <v>38</v>
      </c>
      <c r="CI45" s="85" t="s">
        <v>65</v>
      </c>
      <c r="CJ45" s="86" t="s">
        <v>66</v>
      </c>
      <c r="CK45" s="82">
        <v>4</v>
      </c>
      <c r="CL45" s="82"/>
      <c r="CM45" s="82"/>
      <c r="CN45" s="82"/>
      <c r="CO45" s="82"/>
      <c r="CP45" s="82">
        <v>4</v>
      </c>
      <c r="CQ45" s="82"/>
      <c r="CR45" s="82">
        <v>4</v>
      </c>
      <c r="CS45" s="60"/>
    </row>
    <row r="46" spans="1:97" ht="15">
      <c r="A46" s="82">
        <v>39</v>
      </c>
      <c r="B46" s="83" t="s">
        <v>67</v>
      </c>
      <c r="C46" s="84" t="s">
        <v>66</v>
      </c>
      <c r="D46" s="82">
        <v>6</v>
      </c>
      <c r="E46" s="82">
        <v>7</v>
      </c>
      <c r="F46" s="82">
        <v>8</v>
      </c>
      <c r="G46" s="82">
        <v>7</v>
      </c>
      <c r="H46" s="60"/>
      <c r="I46" s="82">
        <v>3</v>
      </c>
      <c r="J46" s="119">
        <v>5</v>
      </c>
      <c r="K46" s="82">
        <f t="shared" si="7"/>
        <v>4</v>
      </c>
      <c r="L46" s="82">
        <f>ROUND((SUM(D46:H46)/4*0.3+J46*0.7),0)</f>
        <v>6</v>
      </c>
      <c r="M46" s="82">
        <v>39</v>
      </c>
      <c r="N46" s="83" t="s">
        <v>67</v>
      </c>
      <c r="O46" s="84" t="s">
        <v>66</v>
      </c>
      <c r="P46" s="82">
        <v>7</v>
      </c>
      <c r="Q46" s="82">
        <v>6</v>
      </c>
      <c r="R46" s="82"/>
      <c r="S46" s="82"/>
      <c r="T46" s="82"/>
      <c r="U46" s="82">
        <v>7</v>
      </c>
      <c r="V46" s="82"/>
      <c r="W46" s="82">
        <f t="shared" si="8"/>
        <v>7</v>
      </c>
      <c r="X46" s="82"/>
      <c r="Y46" s="82">
        <v>39</v>
      </c>
      <c r="Z46" s="83" t="s">
        <v>67</v>
      </c>
      <c r="AA46" s="84" t="s">
        <v>66</v>
      </c>
      <c r="AB46" s="82">
        <v>5</v>
      </c>
      <c r="AC46" s="82">
        <v>6</v>
      </c>
      <c r="AD46" s="82">
        <v>7</v>
      </c>
      <c r="AE46" s="82">
        <v>6</v>
      </c>
      <c r="AF46" s="82">
        <v>5</v>
      </c>
      <c r="AG46" s="82">
        <v>6</v>
      </c>
      <c r="AH46" s="82">
        <v>8</v>
      </c>
      <c r="AI46" s="82"/>
      <c r="AJ46" s="82">
        <f t="shared" si="9"/>
        <v>7</v>
      </c>
      <c r="AK46" s="82"/>
      <c r="AL46" s="82">
        <v>39</v>
      </c>
      <c r="AM46" s="83" t="s">
        <v>67</v>
      </c>
      <c r="AN46" s="84" t="s">
        <v>66</v>
      </c>
      <c r="AO46" s="60">
        <v>5</v>
      </c>
      <c r="AP46" s="60">
        <v>7</v>
      </c>
      <c r="AQ46" s="60">
        <v>7</v>
      </c>
      <c r="AR46" s="60">
        <v>7</v>
      </c>
      <c r="AS46" s="60">
        <v>8</v>
      </c>
      <c r="AT46" s="60">
        <v>5</v>
      </c>
      <c r="AU46" s="60"/>
      <c r="AV46" s="60">
        <f t="shared" si="10"/>
        <v>6</v>
      </c>
      <c r="AW46" s="60"/>
      <c r="AX46" s="82">
        <v>39</v>
      </c>
      <c r="AY46" s="83" t="s">
        <v>67</v>
      </c>
      <c r="AZ46" s="84" t="s">
        <v>66</v>
      </c>
      <c r="BA46" s="82">
        <v>5</v>
      </c>
      <c r="BB46" s="82">
        <v>4</v>
      </c>
      <c r="BC46" s="82">
        <v>9</v>
      </c>
      <c r="BD46" s="82">
        <v>6</v>
      </c>
      <c r="BE46" s="82">
        <v>6</v>
      </c>
      <c r="BF46" s="82">
        <v>5</v>
      </c>
      <c r="BG46" s="82"/>
      <c r="BH46" s="82">
        <f t="shared" si="11"/>
        <v>5</v>
      </c>
      <c r="BI46" s="82"/>
      <c r="BJ46" s="82">
        <v>39</v>
      </c>
      <c r="BK46" s="83" t="s">
        <v>67</v>
      </c>
      <c r="BL46" s="84" t="s">
        <v>66</v>
      </c>
      <c r="BM46" s="82">
        <v>0</v>
      </c>
      <c r="BN46" s="82">
        <v>5</v>
      </c>
      <c r="BO46" s="82">
        <v>5</v>
      </c>
      <c r="BP46" s="82"/>
      <c r="BQ46" s="82"/>
      <c r="BR46" s="82">
        <v>5</v>
      </c>
      <c r="BS46" s="82"/>
      <c r="BT46" s="82">
        <f t="shared" si="12"/>
        <v>5</v>
      </c>
      <c r="BU46" s="82"/>
      <c r="BV46" s="82">
        <v>39</v>
      </c>
      <c r="BW46" s="83" t="s">
        <v>67</v>
      </c>
      <c r="BX46" s="84" t="s">
        <v>66</v>
      </c>
      <c r="BY46" s="82">
        <v>5</v>
      </c>
      <c r="BZ46" s="82">
        <v>5</v>
      </c>
      <c r="CA46" s="82">
        <v>5</v>
      </c>
      <c r="CB46" s="82"/>
      <c r="CC46" s="82"/>
      <c r="CD46" s="82">
        <v>5</v>
      </c>
      <c r="CE46" s="82"/>
      <c r="CF46" s="82">
        <f t="shared" si="13"/>
        <v>5</v>
      </c>
      <c r="CG46" s="82"/>
      <c r="CH46" s="82">
        <v>39</v>
      </c>
      <c r="CI46" s="83" t="s">
        <v>67</v>
      </c>
      <c r="CJ46" s="84" t="s">
        <v>66</v>
      </c>
      <c r="CK46" s="82">
        <v>7</v>
      </c>
      <c r="CL46" s="82"/>
      <c r="CM46" s="82"/>
      <c r="CN46" s="82"/>
      <c r="CO46" s="82"/>
      <c r="CP46" s="82">
        <v>7</v>
      </c>
      <c r="CQ46" s="82"/>
      <c r="CR46" s="82">
        <v>7</v>
      </c>
      <c r="CS46" s="60"/>
    </row>
    <row r="47" spans="1:97" ht="15">
      <c r="A47" s="82">
        <v>40</v>
      </c>
      <c r="B47" s="83" t="s">
        <v>6</v>
      </c>
      <c r="C47" s="84" t="s">
        <v>68</v>
      </c>
      <c r="D47" s="82">
        <v>8</v>
      </c>
      <c r="E47" s="82">
        <v>7</v>
      </c>
      <c r="F47" s="82">
        <v>7</v>
      </c>
      <c r="G47" s="82">
        <v>0</v>
      </c>
      <c r="H47" s="60"/>
      <c r="I47" s="82">
        <v>3</v>
      </c>
      <c r="J47" s="119">
        <v>6</v>
      </c>
      <c r="K47" s="82">
        <f t="shared" si="7"/>
        <v>4</v>
      </c>
      <c r="L47" s="82">
        <f>ROUND((SUM(D47:H47)/4*0.3+J47*0.7),0)</f>
        <v>6</v>
      </c>
      <c r="M47" s="82">
        <v>40</v>
      </c>
      <c r="N47" s="83" t="s">
        <v>6</v>
      </c>
      <c r="O47" s="84" t="s">
        <v>68</v>
      </c>
      <c r="P47" s="82">
        <v>8</v>
      </c>
      <c r="Q47" s="82">
        <v>8</v>
      </c>
      <c r="R47" s="82"/>
      <c r="S47" s="82"/>
      <c r="T47" s="82"/>
      <c r="U47" s="82">
        <v>8</v>
      </c>
      <c r="V47" s="82"/>
      <c r="W47" s="82">
        <f t="shared" si="8"/>
        <v>8</v>
      </c>
      <c r="X47" s="82"/>
      <c r="Y47" s="82">
        <v>40</v>
      </c>
      <c r="Z47" s="83" t="s">
        <v>6</v>
      </c>
      <c r="AA47" s="84" t="s">
        <v>68</v>
      </c>
      <c r="AB47" s="82">
        <v>3</v>
      </c>
      <c r="AC47" s="82">
        <v>5</v>
      </c>
      <c r="AD47" s="82">
        <v>3</v>
      </c>
      <c r="AE47" s="82">
        <v>7</v>
      </c>
      <c r="AF47" s="82">
        <v>5</v>
      </c>
      <c r="AG47" s="82">
        <v>5</v>
      </c>
      <c r="AH47" s="82">
        <v>8</v>
      </c>
      <c r="AI47" s="82"/>
      <c r="AJ47" s="82">
        <f t="shared" si="9"/>
        <v>7</v>
      </c>
      <c r="AK47" s="82"/>
      <c r="AL47" s="82">
        <v>40</v>
      </c>
      <c r="AM47" s="83" t="s">
        <v>6</v>
      </c>
      <c r="AN47" s="84" t="s">
        <v>68</v>
      </c>
      <c r="AO47" s="60">
        <v>5</v>
      </c>
      <c r="AP47" s="60">
        <v>7</v>
      </c>
      <c r="AQ47" s="60">
        <v>7</v>
      </c>
      <c r="AR47" s="60">
        <v>7</v>
      </c>
      <c r="AS47" s="60">
        <v>8</v>
      </c>
      <c r="AT47" s="60">
        <v>5</v>
      </c>
      <c r="AU47" s="60"/>
      <c r="AV47" s="60">
        <f t="shared" si="10"/>
        <v>6</v>
      </c>
      <c r="AW47" s="60"/>
      <c r="AX47" s="82">
        <v>40</v>
      </c>
      <c r="AY47" s="83" t="s">
        <v>6</v>
      </c>
      <c r="AZ47" s="84" t="s">
        <v>68</v>
      </c>
      <c r="BA47" s="82">
        <v>6</v>
      </c>
      <c r="BB47" s="82">
        <v>4</v>
      </c>
      <c r="BC47" s="82">
        <v>5</v>
      </c>
      <c r="BD47" s="82">
        <v>6</v>
      </c>
      <c r="BE47" s="82">
        <v>6</v>
      </c>
      <c r="BF47" s="82">
        <v>7</v>
      </c>
      <c r="BG47" s="82"/>
      <c r="BH47" s="82">
        <f t="shared" si="11"/>
        <v>7</v>
      </c>
      <c r="BI47" s="82"/>
      <c r="BJ47" s="82">
        <v>40</v>
      </c>
      <c r="BK47" s="83" t="s">
        <v>6</v>
      </c>
      <c r="BL47" s="84" t="s">
        <v>68</v>
      </c>
      <c r="BM47" s="82">
        <v>0</v>
      </c>
      <c r="BN47" s="82">
        <v>5</v>
      </c>
      <c r="BO47" s="82">
        <v>5</v>
      </c>
      <c r="BP47" s="82"/>
      <c r="BQ47" s="82"/>
      <c r="BR47" s="82">
        <v>5</v>
      </c>
      <c r="BS47" s="82"/>
      <c r="BT47" s="82">
        <f t="shared" si="12"/>
        <v>5</v>
      </c>
      <c r="BU47" s="82"/>
      <c r="BV47" s="82">
        <v>40</v>
      </c>
      <c r="BW47" s="83" t="s">
        <v>6</v>
      </c>
      <c r="BX47" s="84" t="s">
        <v>68</v>
      </c>
      <c r="BY47" s="82">
        <v>6</v>
      </c>
      <c r="BZ47" s="82">
        <v>7</v>
      </c>
      <c r="CA47" s="82">
        <v>6</v>
      </c>
      <c r="CB47" s="82"/>
      <c r="CC47" s="82"/>
      <c r="CD47" s="82">
        <v>2</v>
      </c>
      <c r="CE47" s="82">
        <v>6</v>
      </c>
      <c r="CF47" s="82">
        <f t="shared" si="13"/>
        <v>3</v>
      </c>
      <c r="CG47" s="82">
        <f>ROUND((SUM(BY47:CC47)/3*0.3+CE47*0.7),0)</f>
        <v>6</v>
      </c>
      <c r="CH47" s="82">
        <v>40</v>
      </c>
      <c r="CI47" s="83" t="s">
        <v>6</v>
      </c>
      <c r="CJ47" s="84" t="s">
        <v>68</v>
      </c>
      <c r="CK47" s="82">
        <v>8</v>
      </c>
      <c r="CL47" s="82"/>
      <c r="CM47" s="82"/>
      <c r="CN47" s="82"/>
      <c r="CO47" s="82"/>
      <c r="CP47" s="82">
        <v>8</v>
      </c>
      <c r="CQ47" s="82"/>
      <c r="CR47" s="82">
        <v>8</v>
      </c>
      <c r="CS47" s="60"/>
    </row>
    <row r="48" spans="1:97" ht="15">
      <c r="A48" s="82">
        <v>41</v>
      </c>
      <c r="B48" s="83" t="s">
        <v>69</v>
      </c>
      <c r="C48" s="84" t="s">
        <v>70</v>
      </c>
      <c r="D48" s="82">
        <v>4</v>
      </c>
      <c r="E48" s="222">
        <v>0</v>
      </c>
      <c r="F48" s="82">
        <v>6</v>
      </c>
      <c r="G48" s="82">
        <v>6</v>
      </c>
      <c r="H48" s="60"/>
      <c r="I48" s="82">
        <v>5</v>
      </c>
      <c r="J48" s="119"/>
      <c r="K48" s="82">
        <f t="shared" si="7"/>
        <v>5</v>
      </c>
      <c r="L48" s="82"/>
      <c r="M48" s="82">
        <v>41</v>
      </c>
      <c r="N48" s="83" t="s">
        <v>69</v>
      </c>
      <c r="O48" s="84" t="s">
        <v>70</v>
      </c>
      <c r="P48" s="82">
        <v>8</v>
      </c>
      <c r="Q48" s="222">
        <v>7</v>
      </c>
      <c r="R48" s="82"/>
      <c r="S48" s="82"/>
      <c r="T48" s="82"/>
      <c r="U48" s="82">
        <v>8</v>
      </c>
      <c r="V48" s="82"/>
      <c r="W48" s="82">
        <f t="shared" si="8"/>
        <v>8</v>
      </c>
      <c r="X48" s="82"/>
      <c r="Y48" s="82">
        <v>41</v>
      </c>
      <c r="Z48" s="83" t="s">
        <v>69</v>
      </c>
      <c r="AA48" s="84" t="s">
        <v>70</v>
      </c>
      <c r="AB48" s="82">
        <v>3</v>
      </c>
      <c r="AC48" s="222">
        <v>5</v>
      </c>
      <c r="AD48" s="82">
        <v>3</v>
      </c>
      <c r="AE48" s="82">
        <v>6</v>
      </c>
      <c r="AF48" s="82">
        <v>3</v>
      </c>
      <c r="AG48" s="82">
        <v>6</v>
      </c>
      <c r="AH48" s="82">
        <v>6</v>
      </c>
      <c r="AI48" s="82"/>
      <c r="AJ48" s="82">
        <f t="shared" si="9"/>
        <v>6</v>
      </c>
      <c r="AK48" s="82"/>
      <c r="AL48" s="82">
        <v>41</v>
      </c>
      <c r="AM48" s="83" t="s">
        <v>69</v>
      </c>
      <c r="AN48" s="84" t="s">
        <v>70</v>
      </c>
      <c r="AO48" s="60">
        <v>7</v>
      </c>
      <c r="AP48" s="89">
        <v>8</v>
      </c>
      <c r="AQ48" s="60">
        <v>7</v>
      </c>
      <c r="AR48" s="60">
        <v>8</v>
      </c>
      <c r="AS48" s="60">
        <v>8</v>
      </c>
      <c r="AT48" s="60">
        <v>5</v>
      </c>
      <c r="AU48" s="60"/>
      <c r="AV48" s="60">
        <f t="shared" si="10"/>
        <v>6</v>
      </c>
      <c r="AW48" s="60"/>
      <c r="AX48" s="82">
        <v>41</v>
      </c>
      <c r="AY48" s="83" t="s">
        <v>69</v>
      </c>
      <c r="AZ48" s="84" t="s">
        <v>70</v>
      </c>
      <c r="BA48" s="82">
        <v>6</v>
      </c>
      <c r="BB48" s="222">
        <v>1</v>
      </c>
      <c r="BC48" s="82">
        <v>5</v>
      </c>
      <c r="BD48" s="82">
        <v>6</v>
      </c>
      <c r="BE48" s="82">
        <v>7</v>
      </c>
      <c r="BF48" s="82">
        <v>5</v>
      </c>
      <c r="BG48" s="82"/>
      <c r="BH48" s="82">
        <f t="shared" si="11"/>
        <v>5</v>
      </c>
      <c r="BI48" s="82"/>
      <c r="BJ48" s="82">
        <v>41</v>
      </c>
      <c r="BK48" s="83" t="s">
        <v>69</v>
      </c>
      <c r="BL48" s="84" t="s">
        <v>70</v>
      </c>
      <c r="BM48" s="82">
        <v>6</v>
      </c>
      <c r="BN48" s="222">
        <v>7</v>
      </c>
      <c r="BO48" s="82">
        <v>6</v>
      </c>
      <c r="BP48" s="82"/>
      <c r="BQ48" s="82"/>
      <c r="BR48" s="82">
        <v>5</v>
      </c>
      <c r="BS48" s="82"/>
      <c r="BT48" s="82">
        <f t="shared" si="12"/>
        <v>5</v>
      </c>
      <c r="BU48" s="82"/>
      <c r="BV48" s="82">
        <v>41</v>
      </c>
      <c r="BW48" s="83" t="s">
        <v>69</v>
      </c>
      <c r="BX48" s="84" t="s">
        <v>70</v>
      </c>
      <c r="BY48" s="82">
        <v>6</v>
      </c>
      <c r="BZ48" s="222">
        <v>6</v>
      </c>
      <c r="CA48" s="82">
        <v>6</v>
      </c>
      <c r="CB48" s="82"/>
      <c r="CC48" s="82"/>
      <c r="CD48" s="82">
        <v>5</v>
      </c>
      <c r="CE48" s="82"/>
      <c r="CF48" s="82">
        <f t="shared" si="13"/>
        <v>5</v>
      </c>
      <c r="CG48" s="82"/>
      <c r="CH48" s="82">
        <v>41</v>
      </c>
      <c r="CI48" s="83" t="s">
        <v>69</v>
      </c>
      <c r="CJ48" s="84" t="s">
        <v>70</v>
      </c>
      <c r="CK48" s="82">
        <v>4</v>
      </c>
      <c r="CL48" s="222"/>
      <c r="CM48" s="82"/>
      <c r="CN48" s="82"/>
      <c r="CO48" s="82"/>
      <c r="CP48" s="82">
        <v>4</v>
      </c>
      <c r="CQ48" s="82"/>
      <c r="CR48" s="82">
        <v>4</v>
      </c>
      <c r="CS48" s="60"/>
    </row>
    <row r="49" spans="1:97" ht="15">
      <c r="A49" s="82">
        <v>42</v>
      </c>
      <c r="B49" s="83" t="s">
        <v>71</v>
      </c>
      <c r="C49" s="84" t="s">
        <v>72</v>
      </c>
      <c r="D49" s="82">
        <v>7</v>
      </c>
      <c r="E49" s="82">
        <v>3</v>
      </c>
      <c r="F49" s="82">
        <v>6</v>
      </c>
      <c r="G49" s="82">
        <v>8</v>
      </c>
      <c r="H49" s="60"/>
      <c r="I49" s="82">
        <v>6</v>
      </c>
      <c r="J49" s="119"/>
      <c r="K49" s="82">
        <f t="shared" si="7"/>
        <v>6</v>
      </c>
      <c r="L49" s="82"/>
      <c r="M49" s="82">
        <v>42</v>
      </c>
      <c r="N49" s="83" t="s">
        <v>71</v>
      </c>
      <c r="O49" s="84" t="s">
        <v>72</v>
      </c>
      <c r="P49" s="82">
        <v>8</v>
      </c>
      <c r="Q49" s="82">
        <v>8</v>
      </c>
      <c r="R49" s="82"/>
      <c r="S49" s="82"/>
      <c r="T49" s="82"/>
      <c r="U49" s="82">
        <v>8</v>
      </c>
      <c r="V49" s="82"/>
      <c r="W49" s="82">
        <f t="shared" si="8"/>
        <v>8</v>
      </c>
      <c r="X49" s="82"/>
      <c r="Y49" s="82">
        <v>42</v>
      </c>
      <c r="Z49" s="83" t="s">
        <v>71</v>
      </c>
      <c r="AA49" s="84" t="s">
        <v>72</v>
      </c>
      <c r="AB49" s="82">
        <v>3</v>
      </c>
      <c r="AC49" s="82">
        <v>5</v>
      </c>
      <c r="AD49" s="82">
        <v>4</v>
      </c>
      <c r="AE49" s="82">
        <v>6</v>
      </c>
      <c r="AF49" s="82">
        <v>4</v>
      </c>
      <c r="AG49" s="82">
        <v>6</v>
      </c>
      <c r="AH49" s="82">
        <v>6</v>
      </c>
      <c r="AI49" s="82"/>
      <c r="AJ49" s="82">
        <f t="shared" si="9"/>
        <v>6</v>
      </c>
      <c r="AK49" s="82"/>
      <c r="AL49" s="82">
        <v>42</v>
      </c>
      <c r="AM49" s="83" t="s">
        <v>71</v>
      </c>
      <c r="AN49" s="84" t="s">
        <v>72</v>
      </c>
      <c r="AO49" s="60">
        <v>7</v>
      </c>
      <c r="AP49" s="60">
        <v>7</v>
      </c>
      <c r="AQ49" s="60">
        <v>7</v>
      </c>
      <c r="AR49" s="60">
        <v>7</v>
      </c>
      <c r="AS49" s="60">
        <v>8</v>
      </c>
      <c r="AT49" s="60">
        <v>5</v>
      </c>
      <c r="AU49" s="60"/>
      <c r="AV49" s="60">
        <f t="shared" si="10"/>
        <v>6</v>
      </c>
      <c r="AW49" s="60"/>
      <c r="AX49" s="82">
        <v>42</v>
      </c>
      <c r="AY49" s="83" t="s">
        <v>71</v>
      </c>
      <c r="AZ49" s="84" t="s">
        <v>72</v>
      </c>
      <c r="BA49" s="82">
        <v>5</v>
      </c>
      <c r="BB49" s="82">
        <v>5</v>
      </c>
      <c r="BC49" s="82">
        <v>6</v>
      </c>
      <c r="BD49" s="82">
        <v>8</v>
      </c>
      <c r="BE49" s="82">
        <v>6</v>
      </c>
      <c r="BF49" s="82">
        <v>8</v>
      </c>
      <c r="BG49" s="82"/>
      <c r="BH49" s="82">
        <f t="shared" si="11"/>
        <v>7</v>
      </c>
      <c r="BI49" s="82"/>
      <c r="BJ49" s="82">
        <v>42</v>
      </c>
      <c r="BK49" s="83" t="s">
        <v>71</v>
      </c>
      <c r="BL49" s="84" t="s">
        <v>72</v>
      </c>
      <c r="BM49" s="82">
        <v>0</v>
      </c>
      <c r="BN49" s="82">
        <v>5</v>
      </c>
      <c r="BO49" s="82">
        <v>5</v>
      </c>
      <c r="BP49" s="82"/>
      <c r="BQ49" s="82"/>
      <c r="BR49" s="82">
        <v>3</v>
      </c>
      <c r="BS49" s="82">
        <v>5</v>
      </c>
      <c r="BT49" s="82">
        <f t="shared" si="12"/>
        <v>3</v>
      </c>
      <c r="BU49" s="82">
        <f>ROUND((SUM(BM49:BQ49)/3*0.3+BS49*0.7),0)</f>
        <v>5</v>
      </c>
      <c r="BV49" s="82">
        <v>42</v>
      </c>
      <c r="BW49" s="83" t="s">
        <v>71</v>
      </c>
      <c r="BX49" s="84" t="s">
        <v>72</v>
      </c>
      <c r="BY49" s="82">
        <v>5</v>
      </c>
      <c r="BZ49" s="82">
        <v>5</v>
      </c>
      <c r="CA49" s="82">
        <v>5</v>
      </c>
      <c r="CB49" s="82"/>
      <c r="CC49" s="82"/>
      <c r="CD49" s="82">
        <v>1</v>
      </c>
      <c r="CE49" s="82">
        <v>5</v>
      </c>
      <c r="CF49" s="82">
        <f t="shared" si="13"/>
        <v>2</v>
      </c>
      <c r="CG49" s="82">
        <f>ROUND((SUM(BY49:CC49)/3*0.3+CE49*0.7),0)</f>
        <v>5</v>
      </c>
      <c r="CH49" s="82">
        <v>42</v>
      </c>
      <c r="CI49" s="83" t="s">
        <v>71</v>
      </c>
      <c r="CJ49" s="84" t="s">
        <v>72</v>
      </c>
      <c r="CK49" s="82">
        <v>7</v>
      </c>
      <c r="CL49" s="82"/>
      <c r="CM49" s="82"/>
      <c r="CN49" s="82"/>
      <c r="CO49" s="82"/>
      <c r="CP49" s="82">
        <v>7</v>
      </c>
      <c r="CQ49" s="82"/>
      <c r="CR49" s="82">
        <v>7</v>
      </c>
      <c r="CS49" s="60"/>
    </row>
    <row r="50" spans="1:97" ht="15">
      <c r="A50" s="82">
        <v>43</v>
      </c>
      <c r="B50" s="83" t="s">
        <v>21</v>
      </c>
      <c r="C50" s="84" t="s">
        <v>73</v>
      </c>
      <c r="D50" s="82">
        <v>8</v>
      </c>
      <c r="E50" s="82">
        <v>0</v>
      </c>
      <c r="F50" s="82">
        <v>6</v>
      </c>
      <c r="G50" s="82">
        <v>6</v>
      </c>
      <c r="H50" s="60"/>
      <c r="I50" s="82">
        <v>7</v>
      </c>
      <c r="J50" s="119"/>
      <c r="K50" s="82">
        <f t="shared" si="7"/>
        <v>6</v>
      </c>
      <c r="L50" s="82"/>
      <c r="M50" s="82">
        <v>43</v>
      </c>
      <c r="N50" s="83" t="s">
        <v>21</v>
      </c>
      <c r="O50" s="84" t="s">
        <v>73</v>
      </c>
      <c r="P50" s="82">
        <v>8</v>
      </c>
      <c r="Q50" s="82">
        <v>8</v>
      </c>
      <c r="R50" s="82"/>
      <c r="S50" s="82"/>
      <c r="T50" s="82"/>
      <c r="U50" s="82">
        <v>8</v>
      </c>
      <c r="V50" s="82"/>
      <c r="W50" s="82">
        <f t="shared" si="8"/>
        <v>8</v>
      </c>
      <c r="X50" s="82"/>
      <c r="Y50" s="82">
        <v>43</v>
      </c>
      <c r="Z50" s="83" t="s">
        <v>21</v>
      </c>
      <c r="AA50" s="84" t="s">
        <v>73</v>
      </c>
      <c r="AB50" s="82">
        <v>4</v>
      </c>
      <c r="AC50" s="82">
        <v>5</v>
      </c>
      <c r="AD50" s="82">
        <v>6</v>
      </c>
      <c r="AE50" s="82">
        <v>8</v>
      </c>
      <c r="AF50" s="82">
        <v>4</v>
      </c>
      <c r="AG50" s="82">
        <v>6</v>
      </c>
      <c r="AH50" s="82">
        <v>4</v>
      </c>
      <c r="AI50" s="82">
        <v>4</v>
      </c>
      <c r="AJ50" s="82">
        <f t="shared" si="9"/>
        <v>4</v>
      </c>
      <c r="AK50" s="82">
        <f>ROUND((SUM(AB50:AG50)/6*0.3+AI50*0.7),0)</f>
        <v>4</v>
      </c>
      <c r="AL50" s="82">
        <v>43</v>
      </c>
      <c r="AM50" s="83" t="s">
        <v>21</v>
      </c>
      <c r="AN50" s="84" t="s">
        <v>73</v>
      </c>
      <c r="AO50" s="60">
        <v>7</v>
      </c>
      <c r="AP50" s="60">
        <v>7</v>
      </c>
      <c r="AQ50" s="60">
        <v>7</v>
      </c>
      <c r="AR50" s="60">
        <v>7</v>
      </c>
      <c r="AS50" s="60">
        <v>8</v>
      </c>
      <c r="AT50" s="60">
        <v>8</v>
      </c>
      <c r="AU50" s="60"/>
      <c r="AV50" s="60">
        <f t="shared" si="10"/>
        <v>8</v>
      </c>
      <c r="AW50" s="60"/>
      <c r="AX50" s="82">
        <v>43</v>
      </c>
      <c r="AY50" s="83" t="s">
        <v>21</v>
      </c>
      <c r="AZ50" s="84" t="s">
        <v>73</v>
      </c>
      <c r="BA50" s="82">
        <v>9</v>
      </c>
      <c r="BB50" s="82">
        <v>10</v>
      </c>
      <c r="BC50" s="82">
        <v>8</v>
      </c>
      <c r="BD50" s="82">
        <v>7</v>
      </c>
      <c r="BE50" s="82">
        <v>9</v>
      </c>
      <c r="BF50" s="82">
        <v>6</v>
      </c>
      <c r="BG50" s="82"/>
      <c r="BH50" s="82">
        <f t="shared" si="11"/>
        <v>7</v>
      </c>
      <c r="BI50" s="82"/>
      <c r="BJ50" s="82">
        <v>43</v>
      </c>
      <c r="BK50" s="83" t="s">
        <v>21</v>
      </c>
      <c r="BL50" s="84" t="s">
        <v>73</v>
      </c>
      <c r="BM50" s="82">
        <v>0</v>
      </c>
      <c r="BN50" s="82">
        <v>5</v>
      </c>
      <c r="BO50" s="82">
        <v>5</v>
      </c>
      <c r="BP50" s="82"/>
      <c r="BQ50" s="82"/>
      <c r="BR50" s="82">
        <v>3</v>
      </c>
      <c r="BS50" s="82">
        <v>5</v>
      </c>
      <c r="BT50" s="82">
        <f t="shared" si="12"/>
        <v>3</v>
      </c>
      <c r="BU50" s="82">
        <f>ROUND((SUM(BM50:BQ50)/3*0.3+BS50*0.7),0)</f>
        <v>5</v>
      </c>
      <c r="BV50" s="82">
        <v>43</v>
      </c>
      <c r="BW50" s="83" t="s">
        <v>21</v>
      </c>
      <c r="BX50" s="84" t="s">
        <v>73</v>
      </c>
      <c r="BY50" s="82">
        <v>5</v>
      </c>
      <c r="BZ50" s="82">
        <v>5</v>
      </c>
      <c r="CA50" s="82">
        <v>5</v>
      </c>
      <c r="CB50" s="82"/>
      <c r="CC50" s="82"/>
      <c r="CD50" s="82">
        <v>2</v>
      </c>
      <c r="CE50" s="82">
        <v>6</v>
      </c>
      <c r="CF50" s="82">
        <f t="shared" si="13"/>
        <v>3</v>
      </c>
      <c r="CG50" s="82">
        <f>ROUND((SUM(BY50:CC50)/3*0.3+CE50*0.7),0)</f>
        <v>6</v>
      </c>
      <c r="CH50" s="82">
        <v>43</v>
      </c>
      <c r="CI50" s="83" t="s">
        <v>21</v>
      </c>
      <c r="CJ50" s="84" t="s">
        <v>73</v>
      </c>
      <c r="CK50" s="82">
        <v>8</v>
      </c>
      <c r="CL50" s="82"/>
      <c r="CM50" s="82"/>
      <c r="CN50" s="82"/>
      <c r="CO50" s="82"/>
      <c r="CP50" s="82">
        <v>8</v>
      </c>
      <c r="CQ50" s="82"/>
      <c r="CR50" s="82">
        <v>8</v>
      </c>
      <c r="CS50" s="60"/>
    </row>
    <row r="51" spans="1:97" ht="15">
      <c r="A51" s="82">
        <v>44</v>
      </c>
      <c r="B51" s="83" t="s">
        <v>6</v>
      </c>
      <c r="C51" s="84" t="s">
        <v>74</v>
      </c>
      <c r="D51" s="82">
        <v>6</v>
      </c>
      <c r="E51" s="82">
        <v>0</v>
      </c>
      <c r="F51" s="82">
        <v>7</v>
      </c>
      <c r="G51" s="82">
        <v>7</v>
      </c>
      <c r="H51" s="60"/>
      <c r="I51" s="82">
        <v>4</v>
      </c>
      <c r="J51" s="119">
        <v>6</v>
      </c>
      <c r="K51" s="82">
        <f t="shared" si="7"/>
        <v>4</v>
      </c>
      <c r="L51" s="82">
        <f>ROUND((SUM(D51:H51)/4*0.3+J51*0.7),0)</f>
        <v>6</v>
      </c>
      <c r="M51" s="82">
        <v>44</v>
      </c>
      <c r="N51" s="83" t="s">
        <v>6</v>
      </c>
      <c r="O51" s="84" t="s">
        <v>74</v>
      </c>
      <c r="P51" s="82">
        <v>8</v>
      </c>
      <c r="Q51" s="82">
        <v>8</v>
      </c>
      <c r="R51" s="82"/>
      <c r="S51" s="82"/>
      <c r="T51" s="82"/>
      <c r="U51" s="82">
        <v>8</v>
      </c>
      <c r="V51" s="82"/>
      <c r="W51" s="82">
        <f t="shared" si="8"/>
        <v>8</v>
      </c>
      <c r="X51" s="82"/>
      <c r="Y51" s="82">
        <v>44</v>
      </c>
      <c r="Z51" s="83" t="s">
        <v>6</v>
      </c>
      <c r="AA51" s="84" t="s">
        <v>74</v>
      </c>
      <c r="AB51" s="82">
        <v>3</v>
      </c>
      <c r="AC51" s="82">
        <v>3</v>
      </c>
      <c r="AD51" s="82">
        <v>6</v>
      </c>
      <c r="AE51" s="82">
        <v>7</v>
      </c>
      <c r="AF51" s="82">
        <v>6</v>
      </c>
      <c r="AG51" s="82">
        <v>5</v>
      </c>
      <c r="AH51" s="82">
        <v>6</v>
      </c>
      <c r="AI51" s="82"/>
      <c r="AJ51" s="82">
        <f t="shared" si="9"/>
        <v>6</v>
      </c>
      <c r="AK51" s="82"/>
      <c r="AL51" s="82">
        <v>44</v>
      </c>
      <c r="AM51" s="83" t="s">
        <v>6</v>
      </c>
      <c r="AN51" s="84" t="s">
        <v>74</v>
      </c>
      <c r="AO51" s="61">
        <v>8</v>
      </c>
      <c r="AP51" s="61">
        <v>8</v>
      </c>
      <c r="AQ51" s="61">
        <v>8</v>
      </c>
      <c r="AR51" s="61">
        <v>8</v>
      </c>
      <c r="AS51" s="61">
        <v>8</v>
      </c>
      <c r="AT51" s="61">
        <v>2</v>
      </c>
      <c r="AU51" s="60">
        <v>7</v>
      </c>
      <c r="AV51" s="60">
        <f t="shared" si="10"/>
        <v>4</v>
      </c>
      <c r="AW51" s="60">
        <f>ROUND((SUM(AO51:AS51)/5*0.3+AU51*0.7),0)</f>
        <v>7</v>
      </c>
      <c r="AX51" s="82">
        <v>44</v>
      </c>
      <c r="AY51" s="83" t="s">
        <v>6</v>
      </c>
      <c r="AZ51" s="84" t="s">
        <v>74</v>
      </c>
      <c r="BA51" s="82">
        <v>4</v>
      </c>
      <c r="BB51" s="82">
        <v>6</v>
      </c>
      <c r="BC51" s="82">
        <v>9</v>
      </c>
      <c r="BD51" s="82">
        <v>7</v>
      </c>
      <c r="BE51" s="82">
        <v>6</v>
      </c>
      <c r="BF51" s="82">
        <v>3</v>
      </c>
      <c r="BG51" s="82">
        <v>5</v>
      </c>
      <c r="BH51" s="82">
        <f t="shared" si="11"/>
        <v>4</v>
      </c>
      <c r="BI51" s="82">
        <f>ROUND((SUM(BA51:BE51)/5*0.3+BG51*0.7),0)</f>
        <v>5</v>
      </c>
      <c r="BJ51" s="82">
        <v>44</v>
      </c>
      <c r="BK51" s="83" t="s">
        <v>6</v>
      </c>
      <c r="BL51" s="84" t="s">
        <v>74</v>
      </c>
      <c r="BM51" s="82">
        <v>7</v>
      </c>
      <c r="BN51" s="82">
        <v>4</v>
      </c>
      <c r="BO51" s="82">
        <v>6</v>
      </c>
      <c r="BP51" s="82"/>
      <c r="BQ51" s="82"/>
      <c r="BR51" s="82">
        <v>1</v>
      </c>
      <c r="BS51" s="82">
        <v>2</v>
      </c>
      <c r="BT51" s="82">
        <f t="shared" si="12"/>
        <v>2</v>
      </c>
      <c r="BU51" s="82">
        <f>ROUND((SUM(BM51:BQ51)/3*0.3+BS51*0.7),0)</f>
        <v>3</v>
      </c>
      <c r="BV51" s="82">
        <v>44</v>
      </c>
      <c r="BW51" s="83" t="s">
        <v>6</v>
      </c>
      <c r="BX51" s="84" t="s">
        <v>74</v>
      </c>
      <c r="BY51" s="82">
        <v>6</v>
      </c>
      <c r="BZ51" s="82">
        <v>7</v>
      </c>
      <c r="CA51" s="82">
        <v>6</v>
      </c>
      <c r="CB51" s="82"/>
      <c r="CC51" s="82"/>
      <c r="CD51" s="82">
        <v>0</v>
      </c>
      <c r="CE51" s="82">
        <v>5</v>
      </c>
      <c r="CF51" s="82">
        <f t="shared" si="13"/>
        <v>2</v>
      </c>
      <c r="CG51" s="82">
        <f>ROUND((SUM(BY51:CC51)/3*0.3+CE51*0.7),0)</f>
        <v>5</v>
      </c>
      <c r="CH51" s="82">
        <v>44</v>
      </c>
      <c r="CI51" s="83" t="s">
        <v>6</v>
      </c>
      <c r="CJ51" s="84" t="s">
        <v>74</v>
      </c>
      <c r="CK51" s="82">
        <v>6</v>
      </c>
      <c r="CL51" s="82"/>
      <c r="CM51" s="82"/>
      <c r="CN51" s="82"/>
      <c r="CO51" s="82"/>
      <c r="CP51" s="82">
        <v>6</v>
      </c>
      <c r="CQ51" s="82"/>
      <c r="CR51" s="82">
        <v>6</v>
      </c>
      <c r="CS51" s="60"/>
    </row>
    <row r="52" spans="1:97" ht="15">
      <c r="A52" s="82">
        <v>45</v>
      </c>
      <c r="B52" s="83" t="s">
        <v>75</v>
      </c>
      <c r="C52" s="84" t="s">
        <v>74</v>
      </c>
      <c r="D52" s="82">
        <v>8</v>
      </c>
      <c r="E52" s="82">
        <v>3</v>
      </c>
      <c r="F52" s="82">
        <v>6</v>
      </c>
      <c r="G52" s="82">
        <v>8</v>
      </c>
      <c r="H52" s="60"/>
      <c r="I52" s="82">
        <v>5</v>
      </c>
      <c r="J52" s="119"/>
      <c r="K52" s="82">
        <f t="shared" si="7"/>
        <v>5</v>
      </c>
      <c r="L52" s="82"/>
      <c r="M52" s="82">
        <v>45</v>
      </c>
      <c r="N52" s="83" t="s">
        <v>75</v>
      </c>
      <c r="O52" s="84" t="s">
        <v>74</v>
      </c>
      <c r="P52" s="82">
        <v>8</v>
      </c>
      <c r="Q52" s="82">
        <v>8</v>
      </c>
      <c r="R52" s="82"/>
      <c r="S52" s="82"/>
      <c r="T52" s="82"/>
      <c r="U52" s="82">
        <v>8</v>
      </c>
      <c r="V52" s="82"/>
      <c r="W52" s="82">
        <f t="shared" si="8"/>
        <v>8</v>
      </c>
      <c r="X52" s="82"/>
      <c r="Y52" s="82">
        <v>45</v>
      </c>
      <c r="Z52" s="83" t="s">
        <v>75</v>
      </c>
      <c r="AA52" s="84" t="s">
        <v>74</v>
      </c>
      <c r="AB52" s="82">
        <v>5</v>
      </c>
      <c r="AC52" s="82">
        <v>4</v>
      </c>
      <c r="AD52" s="82">
        <v>4</v>
      </c>
      <c r="AE52" s="82">
        <v>6</v>
      </c>
      <c r="AF52" s="82">
        <v>3</v>
      </c>
      <c r="AG52" s="82">
        <v>6</v>
      </c>
      <c r="AH52" s="82">
        <v>6</v>
      </c>
      <c r="AI52" s="82"/>
      <c r="AJ52" s="82">
        <f t="shared" si="9"/>
        <v>6</v>
      </c>
      <c r="AK52" s="82"/>
      <c r="AL52" s="82">
        <v>45</v>
      </c>
      <c r="AM52" s="83" t="s">
        <v>75</v>
      </c>
      <c r="AN52" s="84" t="s">
        <v>74</v>
      </c>
      <c r="AO52" s="60">
        <v>6</v>
      </c>
      <c r="AP52" s="60">
        <v>8</v>
      </c>
      <c r="AQ52" s="60">
        <v>7</v>
      </c>
      <c r="AR52" s="60">
        <v>8</v>
      </c>
      <c r="AS52" s="60">
        <v>7</v>
      </c>
      <c r="AT52" s="60">
        <v>7</v>
      </c>
      <c r="AU52" s="60"/>
      <c r="AV52" s="60">
        <f t="shared" si="10"/>
        <v>7</v>
      </c>
      <c r="AW52" s="60"/>
      <c r="AX52" s="82">
        <v>45</v>
      </c>
      <c r="AY52" s="83" t="s">
        <v>75</v>
      </c>
      <c r="AZ52" s="84" t="s">
        <v>74</v>
      </c>
      <c r="BA52" s="82">
        <v>6</v>
      </c>
      <c r="BB52" s="82">
        <v>2</v>
      </c>
      <c r="BC52" s="82">
        <v>8</v>
      </c>
      <c r="BD52" s="82">
        <v>6</v>
      </c>
      <c r="BE52" s="82">
        <v>8</v>
      </c>
      <c r="BF52" s="82">
        <v>8</v>
      </c>
      <c r="BG52" s="82"/>
      <c r="BH52" s="82">
        <f t="shared" si="11"/>
        <v>7</v>
      </c>
      <c r="BI52" s="82"/>
      <c r="BJ52" s="82">
        <v>45</v>
      </c>
      <c r="BK52" s="83" t="s">
        <v>75</v>
      </c>
      <c r="BL52" s="84" t="s">
        <v>74</v>
      </c>
      <c r="BM52" s="82">
        <v>6</v>
      </c>
      <c r="BN52" s="82">
        <v>7</v>
      </c>
      <c r="BO52" s="82">
        <v>6</v>
      </c>
      <c r="BP52" s="82"/>
      <c r="BQ52" s="82"/>
      <c r="BR52" s="82">
        <v>5</v>
      </c>
      <c r="BS52" s="82"/>
      <c r="BT52" s="82">
        <f t="shared" si="12"/>
        <v>5</v>
      </c>
      <c r="BU52" s="82"/>
      <c r="BV52" s="82">
        <v>45</v>
      </c>
      <c r="BW52" s="83" t="s">
        <v>75</v>
      </c>
      <c r="BX52" s="84" t="s">
        <v>74</v>
      </c>
      <c r="BY52" s="82">
        <v>6</v>
      </c>
      <c r="BZ52" s="82">
        <v>7</v>
      </c>
      <c r="CA52" s="82">
        <v>6</v>
      </c>
      <c r="CB52" s="82"/>
      <c r="CC52" s="82"/>
      <c r="CD52" s="82">
        <v>7</v>
      </c>
      <c r="CE52" s="82"/>
      <c r="CF52" s="82">
        <f t="shared" si="13"/>
        <v>7</v>
      </c>
      <c r="CG52" s="82"/>
      <c r="CH52" s="82">
        <v>45</v>
      </c>
      <c r="CI52" s="83" t="s">
        <v>75</v>
      </c>
      <c r="CJ52" s="84" t="s">
        <v>74</v>
      </c>
      <c r="CK52" s="82">
        <v>8</v>
      </c>
      <c r="CL52" s="82"/>
      <c r="CM52" s="82"/>
      <c r="CN52" s="82"/>
      <c r="CO52" s="82"/>
      <c r="CP52" s="82">
        <v>8</v>
      </c>
      <c r="CQ52" s="82"/>
      <c r="CR52" s="82">
        <v>8</v>
      </c>
      <c r="CS52" s="60"/>
    </row>
    <row r="53" spans="1:97" s="136" customFormat="1" ht="13.5" customHeight="1">
      <c r="A53" s="130">
        <v>46</v>
      </c>
      <c r="B53" s="131" t="s">
        <v>76</v>
      </c>
      <c r="C53" s="132" t="s">
        <v>77</v>
      </c>
      <c r="D53" s="130">
        <v>7</v>
      </c>
      <c r="E53" s="130">
        <v>6</v>
      </c>
      <c r="F53" s="130">
        <v>4</v>
      </c>
      <c r="G53" s="130">
        <v>8</v>
      </c>
      <c r="H53" s="134"/>
      <c r="I53" s="130">
        <v>6</v>
      </c>
      <c r="J53" s="230"/>
      <c r="K53" s="130">
        <f t="shared" si="7"/>
        <v>6</v>
      </c>
      <c r="L53" s="130"/>
      <c r="M53" s="130">
        <v>46</v>
      </c>
      <c r="N53" s="131" t="s">
        <v>76</v>
      </c>
      <c r="O53" s="132" t="s">
        <v>77</v>
      </c>
      <c r="P53" s="130">
        <v>7</v>
      </c>
      <c r="Q53" s="130">
        <v>6</v>
      </c>
      <c r="R53" s="130"/>
      <c r="S53" s="130"/>
      <c r="T53" s="130"/>
      <c r="U53" s="130">
        <v>7</v>
      </c>
      <c r="V53" s="130"/>
      <c r="W53" s="130">
        <f t="shared" si="8"/>
        <v>7</v>
      </c>
      <c r="X53" s="130"/>
      <c r="Y53" s="130">
        <v>46</v>
      </c>
      <c r="Z53" s="131" t="s">
        <v>76</v>
      </c>
      <c r="AA53" s="132" t="s">
        <v>77</v>
      </c>
      <c r="AB53" s="130">
        <v>4</v>
      </c>
      <c r="AC53" s="130">
        <v>5</v>
      </c>
      <c r="AD53" s="130">
        <v>5</v>
      </c>
      <c r="AE53" s="130">
        <v>6</v>
      </c>
      <c r="AF53" s="130">
        <v>4</v>
      </c>
      <c r="AG53" s="130">
        <v>6</v>
      </c>
      <c r="AH53" s="130">
        <v>6</v>
      </c>
      <c r="AI53" s="130"/>
      <c r="AJ53" s="130">
        <f t="shared" si="9"/>
        <v>6</v>
      </c>
      <c r="AK53" s="130"/>
      <c r="AL53" s="130">
        <v>46</v>
      </c>
      <c r="AM53" s="131" t="s">
        <v>76</v>
      </c>
      <c r="AN53" s="132" t="s">
        <v>77</v>
      </c>
      <c r="AO53" s="134">
        <v>4</v>
      </c>
      <c r="AP53" s="134">
        <v>7</v>
      </c>
      <c r="AQ53" s="134">
        <v>8</v>
      </c>
      <c r="AR53" s="134">
        <v>8</v>
      </c>
      <c r="AS53" s="134">
        <v>7</v>
      </c>
      <c r="AT53" s="134">
        <v>8</v>
      </c>
      <c r="AU53" s="134"/>
      <c r="AV53" s="134">
        <f t="shared" si="10"/>
        <v>8</v>
      </c>
      <c r="AW53" s="134"/>
      <c r="AX53" s="130">
        <v>46</v>
      </c>
      <c r="AY53" s="131" t="s">
        <v>76</v>
      </c>
      <c r="AZ53" s="132" t="s">
        <v>77</v>
      </c>
      <c r="BA53" s="130">
        <v>5</v>
      </c>
      <c r="BB53" s="130">
        <v>8</v>
      </c>
      <c r="BC53" s="130">
        <v>5</v>
      </c>
      <c r="BD53" s="130">
        <v>5</v>
      </c>
      <c r="BE53" s="130">
        <v>6</v>
      </c>
      <c r="BF53" s="130">
        <v>7</v>
      </c>
      <c r="BG53" s="130"/>
      <c r="BH53" s="130">
        <f t="shared" si="11"/>
        <v>7</v>
      </c>
      <c r="BI53" s="130"/>
      <c r="BJ53" s="130">
        <v>46</v>
      </c>
      <c r="BK53" s="131" t="s">
        <v>76</v>
      </c>
      <c r="BL53" s="132" t="s">
        <v>77</v>
      </c>
      <c r="BM53" s="130">
        <v>6</v>
      </c>
      <c r="BN53" s="130">
        <v>7</v>
      </c>
      <c r="BO53" s="130">
        <v>6</v>
      </c>
      <c r="BP53" s="130"/>
      <c r="BQ53" s="130"/>
      <c r="BR53" s="130">
        <v>1</v>
      </c>
      <c r="BS53" s="130">
        <v>5</v>
      </c>
      <c r="BT53" s="130">
        <f t="shared" si="12"/>
        <v>3</v>
      </c>
      <c r="BU53" s="130">
        <f>ROUND((SUM(BM53:BQ53)/3*0.3+BS53*0.7),0)</f>
        <v>5</v>
      </c>
      <c r="BV53" s="130">
        <v>46</v>
      </c>
      <c r="BW53" s="131" t="s">
        <v>76</v>
      </c>
      <c r="BX53" s="132" t="s">
        <v>77</v>
      </c>
      <c r="BY53" s="130">
        <v>6</v>
      </c>
      <c r="BZ53" s="130">
        <v>7</v>
      </c>
      <c r="CA53" s="130">
        <v>6</v>
      </c>
      <c r="CB53" s="130"/>
      <c r="CC53" s="130"/>
      <c r="CD53" s="130">
        <v>5</v>
      </c>
      <c r="CE53" s="130"/>
      <c r="CF53" s="130">
        <f t="shared" si="13"/>
        <v>5</v>
      </c>
      <c r="CG53" s="130"/>
      <c r="CH53" s="130">
        <v>46</v>
      </c>
      <c r="CI53" s="131" t="s">
        <v>76</v>
      </c>
      <c r="CJ53" s="132" t="s">
        <v>77</v>
      </c>
      <c r="CK53" s="130">
        <v>7</v>
      </c>
      <c r="CL53" s="130"/>
      <c r="CM53" s="130"/>
      <c r="CN53" s="130"/>
      <c r="CO53" s="130"/>
      <c r="CP53" s="130">
        <v>7</v>
      </c>
      <c r="CQ53" s="130"/>
      <c r="CR53" s="130">
        <v>7</v>
      </c>
      <c r="CS53" s="134"/>
    </row>
    <row r="54" spans="1:97" s="137" customFormat="1" ht="15">
      <c r="A54" s="77">
        <v>47</v>
      </c>
      <c r="B54" s="78" t="s">
        <v>78</v>
      </c>
      <c r="C54" s="79" t="s">
        <v>79</v>
      </c>
      <c r="D54" s="77">
        <v>6</v>
      </c>
      <c r="E54" s="77">
        <v>7</v>
      </c>
      <c r="F54" s="77">
        <v>5</v>
      </c>
      <c r="G54" s="77">
        <v>6</v>
      </c>
      <c r="H54" s="59"/>
      <c r="I54" s="77">
        <v>0</v>
      </c>
      <c r="J54" s="238">
        <v>7</v>
      </c>
      <c r="K54" s="77">
        <f t="shared" si="7"/>
        <v>2</v>
      </c>
      <c r="L54" s="77">
        <f>ROUND((SUM(D54:H54)/4*0.3+J54*0.7),0)</f>
        <v>7</v>
      </c>
      <c r="M54" s="77">
        <v>47</v>
      </c>
      <c r="N54" s="78" t="s">
        <v>78</v>
      </c>
      <c r="O54" s="79" t="s">
        <v>79</v>
      </c>
      <c r="P54" s="77">
        <v>8</v>
      </c>
      <c r="Q54" s="77">
        <v>8</v>
      </c>
      <c r="R54" s="77"/>
      <c r="S54" s="77"/>
      <c r="T54" s="77"/>
      <c r="U54" s="77">
        <v>8</v>
      </c>
      <c r="V54" s="77"/>
      <c r="W54" s="77">
        <f t="shared" si="8"/>
        <v>8</v>
      </c>
      <c r="X54" s="77"/>
      <c r="Y54" s="77">
        <v>47</v>
      </c>
      <c r="Z54" s="78" t="s">
        <v>78</v>
      </c>
      <c r="AA54" s="79" t="s">
        <v>79</v>
      </c>
      <c r="AB54" s="77">
        <v>3</v>
      </c>
      <c r="AC54" s="77">
        <v>5</v>
      </c>
      <c r="AD54" s="77">
        <v>5</v>
      </c>
      <c r="AE54" s="77">
        <v>8</v>
      </c>
      <c r="AF54" s="77">
        <v>4</v>
      </c>
      <c r="AG54" s="77">
        <v>5</v>
      </c>
      <c r="AH54" s="77">
        <v>6</v>
      </c>
      <c r="AI54" s="77"/>
      <c r="AJ54" s="77">
        <f t="shared" si="9"/>
        <v>6</v>
      </c>
      <c r="AK54" s="77"/>
      <c r="AL54" s="77">
        <v>47</v>
      </c>
      <c r="AM54" s="78" t="s">
        <v>78</v>
      </c>
      <c r="AN54" s="79" t="s">
        <v>79</v>
      </c>
      <c r="AO54" s="59">
        <v>4</v>
      </c>
      <c r="AP54" s="59">
        <v>7</v>
      </c>
      <c r="AQ54" s="59">
        <v>7</v>
      </c>
      <c r="AR54" s="59">
        <v>8</v>
      </c>
      <c r="AS54" s="59">
        <v>7</v>
      </c>
      <c r="AT54" s="59">
        <v>7</v>
      </c>
      <c r="AU54" s="59"/>
      <c r="AV54" s="59">
        <f t="shared" si="10"/>
        <v>7</v>
      </c>
      <c r="AW54" s="59"/>
      <c r="AX54" s="77">
        <v>47</v>
      </c>
      <c r="AY54" s="78" t="s">
        <v>78</v>
      </c>
      <c r="AZ54" s="79" t="s">
        <v>79</v>
      </c>
      <c r="BA54" s="77">
        <v>4</v>
      </c>
      <c r="BB54" s="77">
        <v>3</v>
      </c>
      <c r="BC54" s="77">
        <v>5</v>
      </c>
      <c r="BD54" s="77">
        <v>6</v>
      </c>
      <c r="BE54" s="77">
        <v>6</v>
      </c>
      <c r="BF54" s="77">
        <v>5</v>
      </c>
      <c r="BG54" s="77"/>
      <c r="BH54" s="77">
        <f t="shared" si="11"/>
        <v>5</v>
      </c>
      <c r="BI54" s="77"/>
      <c r="BJ54" s="77">
        <v>47</v>
      </c>
      <c r="BK54" s="78" t="s">
        <v>78</v>
      </c>
      <c r="BL54" s="79" t="s">
        <v>79</v>
      </c>
      <c r="BM54" s="77">
        <v>6</v>
      </c>
      <c r="BN54" s="77">
        <v>7</v>
      </c>
      <c r="BO54" s="77">
        <v>6</v>
      </c>
      <c r="BP54" s="77"/>
      <c r="BQ54" s="77"/>
      <c r="BR54" s="77">
        <v>5</v>
      </c>
      <c r="BS54" s="77"/>
      <c r="BT54" s="77">
        <f t="shared" si="12"/>
        <v>5</v>
      </c>
      <c r="BU54" s="77"/>
      <c r="BV54" s="77">
        <v>47</v>
      </c>
      <c r="BW54" s="78" t="s">
        <v>78</v>
      </c>
      <c r="BX54" s="79" t="s">
        <v>79</v>
      </c>
      <c r="BY54" s="77">
        <v>6</v>
      </c>
      <c r="BZ54" s="77">
        <v>6</v>
      </c>
      <c r="CA54" s="77">
        <v>6</v>
      </c>
      <c r="CB54" s="77"/>
      <c r="CC54" s="77"/>
      <c r="CD54" s="77">
        <v>3</v>
      </c>
      <c r="CE54" s="77">
        <v>7</v>
      </c>
      <c r="CF54" s="77">
        <f t="shared" si="13"/>
        <v>4</v>
      </c>
      <c r="CG54" s="77">
        <f>ROUND((SUM(BY54:CC54)/3*0.3+CE54*0.7),0)</f>
        <v>7</v>
      </c>
      <c r="CH54" s="77">
        <v>47</v>
      </c>
      <c r="CI54" s="78" t="s">
        <v>78</v>
      </c>
      <c r="CJ54" s="79" t="s">
        <v>79</v>
      </c>
      <c r="CK54" s="77">
        <v>6</v>
      </c>
      <c r="CL54" s="77"/>
      <c r="CM54" s="77"/>
      <c r="CN54" s="77"/>
      <c r="CO54" s="77"/>
      <c r="CP54" s="77">
        <v>6</v>
      </c>
      <c r="CQ54" s="77"/>
      <c r="CR54" s="77">
        <v>6</v>
      </c>
      <c r="CS54" s="59"/>
    </row>
    <row r="55" spans="1:97" s="16" customFormat="1" ht="15">
      <c r="A55" s="128">
        <v>48</v>
      </c>
      <c r="B55" s="83" t="s">
        <v>80</v>
      </c>
      <c r="C55" s="84" t="s">
        <v>81</v>
      </c>
      <c r="D55" s="82">
        <v>4</v>
      </c>
      <c r="E55" s="82">
        <v>7</v>
      </c>
      <c r="F55" s="82">
        <v>6</v>
      </c>
      <c r="G55" s="82">
        <v>0</v>
      </c>
      <c r="H55" s="60"/>
      <c r="I55" s="82">
        <v>4</v>
      </c>
      <c r="J55" s="119">
        <v>8</v>
      </c>
      <c r="K55" s="82">
        <f t="shared" si="7"/>
        <v>4</v>
      </c>
      <c r="L55" s="82">
        <f>ROUND((SUM(D55:H55)/4*0.3+J55*0.7),0)</f>
        <v>7</v>
      </c>
      <c r="M55" s="82">
        <v>48</v>
      </c>
      <c r="N55" s="83" t="s">
        <v>80</v>
      </c>
      <c r="O55" s="84" t="s">
        <v>81</v>
      </c>
      <c r="P55" s="82">
        <v>7</v>
      </c>
      <c r="Q55" s="82">
        <v>6</v>
      </c>
      <c r="R55" s="82"/>
      <c r="S55" s="82"/>
      <c r="T55" s="82"/>
      <c r="U55" s="82">
        <v>7</v>
      </c>
      <c r="V55" s="82"/>
      <c r="W55" s="82">
        <f t="shared" si="8"/>
        <v>7</v>
      </c>
      <c r="X55" s="82"/>
      <c r="Y55" s="82">
        <v>48</v>
      </c>
      <c r="Z55" s="83" t="s">
        <v>80</v>
      </c>
      <c r="AA55" s="84" t="s">
        <v>81</v>
      </c>
      <c r="AB55" s="82">
        <v>3</v>
      </c>
      <c r="AC55" s="82">
        <v>3</v>
      </c>
      <c r="AD55" s="82">
        <v>5</v>
      </c>
      <c r="AE55" s="82">
        <v>8</v>
      </c>
      <c r="AF55" s="82">
        <v>5</v>
      </c>
      <c r="AG55" s="82">
        <v>6</v>
      </c>
      <c r="AH55" s="82">
        <v>6</v>
      </c>
      <c r="AI55" s="82"/>
      <c r="AJ55" s="82">
        <f t="shared" si="9"/>
        <v>6</v>
      </c>
      <c r="AK55" s="82"/>
      <c r="AL55" s="82">
        <v>48</v>
      </c>
      <c r="AM55" s="83" t="s">
        <v>80</v>
      </c>
      <c r="AN55" s="84" t="s">
        <v>81</v>
      </c>
      <c r="AO55" s="60">
        <v>5</v>
      </c>
      <c r="AP55" s="60">
        <v>7</v>
      </c>
      <c r="AQ55" s="60">
        <v>7</v>
      </c>
      <c r="AR55" s="60">
        <v>7</v>
      </c>
      <c r="AS55" s="60">
        <v>8</v>
      </c>
      <c r="AT55" s="60">
        <v>3</v>
      </c>
      <c r="AU55" s="60">
        <v>8</v>
      </c>
      <c r="AV55" s="60">
        <f t="shared" si="10"/>
        <v>4</v>
      </c>
      <c r="AW55" s="60">
        <f>ROUND((SUM(AO55:AS55)/5*0.3+AU55*0.7),0)</f>
        <v>8</v>
      </c>
      <c r="AX55" s="82">
        <v>48</v>
      </c>
      <c r="AY55" s="83" t="s">
        <v>80</v>
      </c>
      <c r="AZ55" s="84" t="s">
        <v>81</v>
      </c>
      <c r="BA55" s="82">
        <v>7</v>
      </c>
      <c r="BB55" s="82">
        <v>3</v>
      </c>
      <c r="BC55" s="82">
        <v>5</v>
      </c>
      <c r="BD55" s="82">
        <v>7</v>
      </c>
      <c r="BE55" s="82">
        <v>6</v>
      </c>
      <c r="BF55" s="82">
        <v>6</v>
      </c>
      <c r="BG55" s="82"/>
      <c r="BH55" s="82">
        <f t="shared" si="11"/>
        <v>6</v>
      </c>
      <c r="BI55" s="82"/>
      <c r="BJ55" s="82">
        <v>48</v>
      </c>
      <c r="BK55" s="83" t="s">
        <v>80</v>
      </c>
      <c r="BL55" s="84" t="s">
        <v>81</v>
      </c>
      <c r="BM55" s="82">
        <v>6</v>
      </c>
      <c r="BN55" s="82">
        <v>7</v>
      </c>
      <c r="BO55" s="82">
        <v>6</v>
      </c>
      <c r="BP55" s="82"/>
      <c r="BQ55" s="82"/>
      <c r="BR55" s="82">
        <v>2</v>
      </c>
      <c r="BS55" s="82">
        <v>5</v>
      </c>
      <c r="BT55" s="82">
        <f t="shared" si="12"/>
        <v>3</v>
      </c>
      <c r="BU55" s="82">
        <f>ROUND((SUM(BM55:BQ55)/3*0.3+BS55*0.7),0)</f>
        <v>5</v>
      </c>
      <c r="BV55" s="82">
        <v>48</v>
      </c>
      <c r="BW55" s="83" t="s">
        <v>80</v>
      </c>
      <c r="BX55" s="84" t="s">
        <v>81</v>
      </c>
      <c r="BY55" s="82">
        <v>4</v>
      </c>
      <c r="BZ55" s="82">
        <v>4</v>
      </c>
      <c r="CA55" s="82">
        <v>4</v>
      </c>
      <c r="CB55" s="82"/>
      <c r="CC55" s="82"/>
      <c r="CD55" s="82">
        <v>2</v>
      </c>
      <c r="CE55" s="82">
        <v>7</v>
      </c>
      <c r="CF55" s="82">
        <f t="shared" si="13"/>
        <v>3</v>
      </c>
      <c r="CG55" s="82">
        <f>ROUND((SUM(BY55:CC55)/3*0.3+CE55*0.7),0)</f>
        <v>6</v>
      </c>
      <c r="CH55" s="82">
        <v>48</v>
      </c>
      <c r="CI55" s="83" t="s">
        <v>80</v>
      </c>
      <c r="CJ55" s="84" t="s">
        <v>81</v>
      </c>
      <c r="CK55" s="82">
        <v>4</v>
      </c>
      <c r="CL55" s="82"/>
      <c r="CM55" s="82"/>
      <c r="CN55" s="82"/>
      <c r="CO55" s="82"/>
      <c r="CP55" s="82">
        <v>4</v>
      </c>
      <c r="CQ55" s="82"/>
      <c r="CR55" s="82">
        <v>4</v>
      </c>
      <c r="CS55" s="60"/>
    </row>
    <row r="56" spans="1:97" s="16" customFormat="1" ht="14.25" customHeight="1">
      <c r="A56" s="129">
        <v>49</v>
      </c>
      <c r="B56" s="85" t="s">
        <v>82</v>
      </c>
      <c r="C56" s="86" t="s">
        <v>83</v>
      </c>
      <c r="D56" s="82">
        <v>7</v>
      </c>
      <c r="E56" s="82">
        <v>0</v>
      </c>
      <c r="F56" s="82">
        <v>7</v>
      </c>
      <c r="G56" s="82">
        <v>7</v>
      </c>
      <c r="H56" s="60"/>
      <c r="I56" s="82">
        <v>3</v>
      </c>
      <c r="J56" s="119">
        <v>5</v>
      </c>
      <c r="K56" s="82">
        <f t="shared" si="7"/>
        <v>4</v>
      </c>
      <c r="L56" s="82">
        <f>ROUND((SUM(D56:H56)/4*0.3+J56*0.7),0)</f>
        <v>5</v>
      </c>
      <c r="M56" s="82">
        <v>49</v>
      </c>
      <c r="N56" s="85" t="s">
        <v>82</v>
      </c>
      <c r="O56" s="86" t="s">
        <v>83</v>
      </c>
      <c r="P56" s="82">
        <v>7</v>
      </c>
      <c r="Q56" s="82">
        <v>6</v>
      </c>
      <c r="R56" s="82"/>
      <c r="S56" s="82"/>
      <c r="T56" s="82"/>
      <c r="U56" s="82">
        <v>7</v>
      </c>
      <c r="V56" s="82"/>
      <c r="W56" s="82">
        <f t="shared" si="8"/>
        <v>7</v>
      </c>
      <c r="X56" s="82"/>
      <c r="Y56" s="82">
        <v>49</v>
      </c>
      <c r="Z56" s="85" t="s">
        <v>82</v>
      </c>
      <c r="AA56" s="86" t="s">
        <v>83</v>
      </c>
      <c r="AB56" s="82">
        <v>4</v>
      </c>
      <c r="AC56" s="82">
        <v>2</v>
      </c>
      <c r="AD56" s="82">
        <v>4</v>
      </c>
      <c r="AE56" s="82">
        <v>6</v>
      </c>
      <c r="AF56" s="82">
        <v>4</v>
      </c>
      <c r="AG56" s="82">
        <v>4</v>
      </c>
      <c r="AH56" s="82">
        <v>6</v>
      </c>
      <c r="AI56" s="82"/>
      <c r="AJ56" s="82">
        <f t="shared" si="9"/>
        <v>5</v>
      </c>
      <c r="AK56" s="82"/>
      <c r="AL56" s="82">
        <v>49</v>
      </c>
      <c r="AM56" s="85" t="s">
        <v>82</v>
      </c>
      <c r="AN56" s="86" t="s">
        <v>83</v>
      </c>
      <c r="AO56" s="60">
        <v>6</v>
      </c>
      <c r="AP56" s="60">
        <v>7</v>
      </c>
      <c r="AQ56" s="60">
        <v>6</v>
      </c>
      <c r="AR56" s="60">
        <v>7</v>
      </c>
      <c r="AS56" s="60">
        <v>8</v>
      </c>
      <c r="AT56" s="60">
        <v>5</v>
      </c>
      <c r="AU56" s="60"/>
      <c r="AV56" s="60">
        <f t="shared" si="10"/>
        <v>6</v>
      </c>
      <c r="AW56" s="60"/>
      <c r="AX56" s="82">
        <v>49</v>
      </c>
      <c r="AY56" s="85" t="s">
        <v>82</v>
      </c>
      <c r="AZ56" s="86" t="s">
        <v>83</v>
      </c>
      <c r="BA56" s="82">
        <v>4</v>
      </c>
      <c r="BB56" s="82">
        <v>6</v>
      </c>
      <c r="BC56" s="82">
        <v>5</v>
      </c>
      <c r="BD56" s="82">
        <v>6</v>
      </c>
      <c r="BE56" s="82">
        <v>8</v>
      </c>
      <c r="BF56" s="82">
        <v>5</v>
      </c>
      <c r="BG56" s="82"/>
      <c r="BH56" s="82">
        <f t="shared" si="11"/>
        <v>5</v>
      </c>
      <c r="BI56" s="82"/>
      <c r="BJ56" s="82">
        <v>49</v>
      </c>
      <c r="BK56" s="85" t="s">
        <v>82</v>
      </c>
      <c r="BL56" s="86" t="s">
        <v>83</v>
      </c>
      <c r="BM56" s="82">
        <v>0</v>
      </c>
      <c r="BN56" s="82">
        <v>3</v>
      </c>
      <c r="BO56" s="82">
        <v>5</v>
      </c>
      <c r="BP56" s="82"/>
      <c r="BQ56" s="82"/>
      <c r="BR56" s="82">
        <v>1</v>
      </c>
      <c r="BS56" s="82">
        <v>5</v>
      </c>
      <c r="BT56" s="82">
        <f t="shared" si="12"/>
        <v>2</v>
      </c>
      <c r="BU56" s="82">
        <f>ROUND((SUM(BM56:BQ56)/3*0.3+BS56*0.7),0)</f>
        <v>4</v>
      </c>
      <c r="BV56" s="82">
        <v>49</v>
      </c>
      <c r="BW56" s="85" t="s">
        <v>82</v>
      </c>
      <c r="BX56" s="86" t="s">
        <v>83</v>
      </c>
      <c r="BY56" s="82">
        <v>5</v>
      </c>
      <c r="BZ56" s="82">
        <v>5</v>
      </c>
      <c r="CA56" s="82">
        <v>5</v>
      </c>
      <c r="CB56" s="82"/>
      <c r="CC56" s="82"/>
      <c r="CD56" s="82">
        <v>2</v>
      </c>
      <c r="CE56" s="82">
        <v>5</v>
      </c>
      <c r="CF56" s="82">
        <f t="shared" si="13"/>
        <v>3</v>
      </c>
      <c r="CG56" s="82">
        <f>ROUND((SUM(BY56:CC56)/3*0.3+CE56*0.7),0)</f>
        <v>5</v>
      </c>
      <c r="CH56" s="82">
        <v>49</v>
      </c>
      <c r="CI56" s="85" t="s">
        <v>82</v>
      </c>
      <c r="CJ56" s="86" t="s">
        <v>83</v>
      </c>
      <c r="CK56" s="82">
        <v>7</v>
      </c>
      <c r="CL56" s="82"/>
      <c r="CM56" s="82"/>
      <c r="CN56" s="82"/>
      <c r="CO56" s="82"/>
      <c r="CP56" s="82">
        <v>7</v>
      </c>
      <c r="CQ56" s="82"/>
      <c r="CR56" s="82">
        <v>7</v>
      </c>
      <c r="CS56" s="60"/>
    </row>
    <row r="57" spans="1:97" ht="15">
      <c r="A57" s="82">
        <v>50</v>
      </c>
      <c r="B57" s="83" t="s">
        <v>84</v>
      </c>
      <c r="C57" s="84" t="s">
        <v>85</v>
      </c>
      <c r="D57" s="82">
        <v>6</v>
      </c>
      <c r="E57" s="82">
        <v>7</v>
      </c>
      <c r="F57" s="82">
        <v>4</v>
      </c>
      <c r="G57" s="82">
        <v>8</v>
      </c>
      <c r="H57" s="60"/>
      <c r="I57" s="82">
        <v>5</v>
      </c>
      <c r="J57" s="119"/>
      <c r="K57" s="82">
        <f t="shared" si="7"/>
        <v>5</v>
      </c>
      <c r="L57" s="82"/>
      <c r="M57" s="82">
        <v>50</v>
      </c>
      <c r="N57" s="83" t="s">
        <v>84</v>
      </c>
      <c r="O57" s="84" t="s">
        <v>85</v>
      </c>
      <c r="P57" s="82">
        <v>8</v>
      </c>
      <c r="Q57" s="82">
        <v>8</v>
      </c>
      <c r="R57" s="82"/>
      <c r="S57" s="82"/>
      <c r="T57" s="82"/>
      <c r="U57" s="82">
        <v>8</v>
      </c>
      <c r="V57" s="82"/>
      <c r="W57" s="82">
        <f t="shared" si="8"/>
        <v>8</v>
      </c>
      <c r="X57" s="82"/>
      <c r="Y57" s="82">
        <v>50</v>
      </c>
      <c r="Z57" s="83" t="s">
        <v>84</v>
      </c>
      <c r="AA57" s="84" t="s">
        <v>85</v>
      </c>
      <c r="AB57" s="82">
        <v>7</v>
      </c>
      <c r="AC57" s="82">
        <v>6</v>
      </c>
      <c r="AD57" s="82">
        <v>7</v>
      </c>
      <c r="AE57" s="82">
        <v>7</v>
      </c>
      <c r="AF57" s="82">
        <v>5</v>
      </c>
      <c r="AG57" s="82">
        <v>6</v>
      </c>
      <c r="AH57" s="82">
        <v>7</v>
      </c>
      <c r="AI57" s="82">
        <v>6</v>
      </c>
      <c r="AJ57" s="82">
        <f t="shared" si="9"/>
        <v>7</v>
      </c>
      <c r="AK57" s="82">
        <f>ROUND((SUM(AB57:AG57)/6*0.3+AI57*0.7),0)</f>
        <v>6</v>
      </c>
      <c r="AL57" s="82">
        <v>50</v>
      </c>
      <c r="AM57" s="83" t="s">
        <v>84</v>
      </c>
      <c r="AN57" s="84" t="s">
        <v>85</v>
      </c>
      <c r="AO57" s="60">
        <v>7</v>
      </c>
      <c r="AP57" s="60">
        <v>7</v>
      </c>
      <c r="AQ57" s="60">
        <v>7</v>
      </c>
      <c r="AR57" s="60">
        <v>8</v>
      </c>
      <c r="AS57" s="60">
        <v>8</v>
      </c>
      <c r="AT57" s="60">
        <v>6</v>
      </c>
      <c r="AU57" s="60"/>
      <c r="AV57" s="60">
        <f t="shared" si="10"/>
        <v>6</v>
      </c>
      <c r="AW57" s="60"/>
      <c r="AX57" s="82">
        <v>50</v>
      </c>
      <c r="AY57" s="83" t="s">
        <v>84</v>
      </c>
      <c r="AZ57" s="84" t="s">
        <v>85</v>
      </c>
      <c r="BA57" s="82">
        <v>8</v>
      </c>
      <c r="BB57" s="82">
        <v>4</v>
      </c>
      <c r="BC57" s="82">
        <v>4</v>
      </c>
      <c r="BD57" s="82">
        <v>7</v>
      </c>
      <c r="BE57" s="82">
        <v>6</v>
      </c>
      <c r="BF57" s="82">
        <v>4</v>
      </c>
      <c r="BG57" s="82"/>
      <c r="BH57" s="82">
        <f t="shared" si="11"/>
        <v>5</v>
      </c>
      <c r="BI57" s="82"/>
      <c r="BJ57" s="82">
        <v>50</v>
      </c>
      <c r="BK57" s="83" t="s">
        <v>84</v>
      </c>
      <c r="BL57" s="84" t="s">
        <v>85</v>
      </c>
      <c r="BM57" s="82">
        <v>6</v>
      </c>
      <c r="BN57" s="82">
        <v>7</v>
      </c>
      <c r="BO57" s="82">
        <v>6</v>
      </c>
      <c r="BP57" s="82"/>
      <c r="BQ57" s="82"/>
      <c r="BR57" s="82">
        <v>5</v>
      </c>
      <c r="BS57" s="82"/>
      <c r="BT57" s="82">
        <f t="shared" si="12"/>
        <v>5</v>
      </c>
      <c r="BU57" s="82"/>
      <c r="BV57" s="82">
        <v>50</v>
      </c>
      <c r="BW57" s="83" t="s">
        <v>84</v>
      </c>
      <c r="BX57" s="84" t="s">
        <v>85</v>
      </c>
      <c r="BY57" s="82">
        <v>5</v>
      </c>
      <c r="BZ57" s="82">
        <v>5</v>
      </c>
      <c r="CA57" s="82">
        <v>5</v>
      </c>
      <c r="CB57" s="82"/>
      <c r="CC57" s="82"/>
      <c r="CD57" s="82">
        <v>2</v>
      </c>
      <c r="CE57" s="82">
        <v>6</v>
      </c>
      <c r="CF57" s="82">
        <f t="shared" si="13"/>
        <v>3</v>
      </c>
      <c r="CG57" s="82">
        <f>ROUND((SUM(BY57:CC57)/3*0.3+CE57*0.7),0)</f>
        <v>6</v>
      </c>
      <c r="CH57" s="82">
        <v>50</v>
      </c>
      <c r="CI57" s="83" t="s">
        <v>84</v>
      </c>
      <c r="CJ57" s="84" t="s">
        <v>85</v>
      </c>
      <c r="CK57" s="82">
        <v>6</v>
      </c>
      <c r="CL57" s="82"/>
      <c r="CM57" s="82"/>
      <c r="CN57" s="82"/>
      <c r="CO57" s="82"/>
      <c r="CP57" s="82">
        <v>6</v>
      </c>
      <c r="CQ57" s="82"/>
      <c r="CR57" s="82">
        <v>6</v>
      </c>
      <c r="CS57" s="60"/>
    </row>
    <row r="58" spans="1:97" ht="15">
      <c r="A58" s="82">
        <v>51</v>
      </c>
      <c r="B58" s="83" t="s">
        <v>86</v>
      </c>
      <c r="C58" s="84" t="s">
        <v>87</v>
      </c>
      <c r="D58" s="82">
        <v>6</v>
      </c>
      <c r="E58" s="82">
        <v>7</v>
      </c>
      <c r="F58" s="82">
        <v>7</v>
      </c>
      <c r="G58" s="82">
        <v>7</v>
      </c>
      <c r="H58" s="60"/>
      <c r="I58" s="82">
        <v>5</v>
      </c>
      <c r="J58" s="119"/>
      <c r="K58" s="82">
        <f t="shared" si="7"/>
        <v>6</v>
      </c>
      <c r="L58" s="82"/>
      <c r="M58" s="82">
        <v>51</v>
      </c>
      <c r="N58" s="83" t="s">
        <v>86</v>
      </c>
      <c r="O58" s="84" t="s">
        <v>87</v>
      </c>
      <c r="P58" s="82">
        <v>8</v>
      </c>
      <c r="Q58" s="82">
        <v>8</v>
      </c>
      <c r="R58" s="82"/>
      <c r="S58" s="82"/>
      <c r="T58" s="82"/>
      <c r="U58" s="82">
        <v>8</v>
      </c>
      <c r="V58" s="82"/>
      <c r="W58" s="82">
        <f t="shared" si="8"/>
        <v>8</v>
      </c>
      <c r="X58" s="82"/>
      <c r="Y58" s="82">
        <v>51</v>
      </c>
      <c r="Z58" s="83" t="s">
        <v>86</v>
      </c>
      <c r="AA58" s="84" t="s">
        <v>87</v>
      </c>
      <c r="AB58" s="82">
        <v>2</v>
      </c>
      <c r="AC58" s="82">
        <v>6</v>
      </c>
      <c r="AD58" s="82">
        <v>5</v>
      </c>
      <c r="AE58" s="82">
        <v>7</v>
      </c>
      <c r="AF58" s="82">
        <v>4</v>
      </c>
      <c r="AG58" s="82">
        <v>6</v>
      </c>
      <c r="AH58" s="82">
        <v>7</v>
      </c>
      <c r="AI58" s="82"/>
      <c r="AJ58" s="82">
        <f t="shared" si="9"/>
        <v>6</v>
      </c>
      <c r="AK58" s="82"/>
      <c r="AL58" s="82">
        <v>51</v>
      </c>
      <c r="AM58" s="83" t="s">
        <v>86</v>
      </c>
      <c r="AN58" s="84" t="s">
        <v>87</v>
      </c>
      <c r="AO58" s="60">
        <v>6</v>
      </c>
      <c r="AP58" s="60">
        <v>7</v>
      </c>
      <c r="AQ58" s="60">
        <v>7</v>
      </c>
      <c r="AR58" s="60">
        <v>8</v>
      </c>
      <c r="AS58" s="60">
        <v>7</v>
      </c>
      <c r="AT58" s="60">
        <v>5</v>
      </c>
      <c r="AU58" s="60"/>
      <c r="AV58" s="60">
        <f t="shared" si="10"/>
        <v>6</v>
      </c>
      <c r="AW58" s="60"/>
      <c r="AX58" s="82">
        <v>51</v>
      </c>
      <c r="AY58" s="83" t="s">
        <v>86</v>
      </c>
      <c r="AZ58" s="84" t="s">
        <v>87</v>
      </c>
      <c r="BA58" s="82">
        <v>6</v>
      </c>
      <c r="BB58" s="82">
        <v>7</v>
      </c>
      <c r="BC58" s="82">
        <v>5</v>
      </c>
      <c r="BD58" s="82">
        <v>7</v>
      </c>
      <c r="BE58" s="82">
        <v>9</v>
      </c>
      <c r="BF58" s="82">
        <v>7</v>
      </c>
      <c r="BG58" s="82"/>
      <c r="BH58" s="82">
        <f t="shared" si="11"/>
        <v>7</v>
      </c>
      <c r="BI58" s="82"/>
      <c r="BJ58" s="82">
        <v>51</v>
      </c>
      <c r="BK58" s="83" t="s">
        <v>86</v>
      </c>
      <c r="BL58" s="84" t="s">
        <v>87</v>
      </c>
      <c r="BM58" s="82">
        <v>6</v>
      </c>
      <c r="BN58" s="82">
        <v>6</v>
      </c>
      <c r="BO58" s="82">
        <v>6</v>
      </c>
      <c r="BP58" s="82"/>
      <c r="BQ58" s="82"/>
      <c r="BR58" s="82">
        <v>5</v>
      </c>
      <c r="BS58" s="82"/>
      <c r="BT58" s="82">
        <f t="shared" si="12"/>
        <v>5</v>
      </c>
      <c r="BU58" s="82"/>
      <c r="BV58" s="82">
        <v>51</v>
      </c>
      <c r="BW58" s="83" t="s">
        <v>86</v>
      </c>
      <c r="BX58" s="84" t="s">
        <v>87</v>
      </c>
      <c r="BY58" s="82">
        <v>6</v>
      </c>
      <c r="BZ58" s="82">
        <v>6</v>
      </c>
      <c r="CA58" s="82">
        <v>6</v>
      </c>
      <c r="CB58" s="82"/>
      <c r="CC58" s="82"/>
      <c r="CD58" s="82">
        <v>3</v>
      </c>
      <c r="CE58" s="82">
        <v>5</v>
      </c>
      <c r="CF58" s="82">
        <f t="shared" si="13"/>
        <v>4</v>
      </c>
      <c r="CG58" s="82">
        <f>ROUND((SUM(BY58:CC58)/3*0.3+CE58*0.7),0)</f>
        <v>5</v>
      </c>
      <c r="CH58" s="82">
        <v>51</v>
      </c>
      <c r="CI58" s="83" t="s">
        <v>86</v>
      </c>
      <c r="CJ58" s="84" t="s">
        <v>87</v>
      </c>
      <c r="CK58" s="82">
        <v>6</v>
      </c>
      <c r="CL58" s="82"/>
      <c r="CM58" s="82"/>
      <c r="CN58" s="82"/>
      <c r="CO58" s="82"/>
      <c r="CP58" s="82">
        <v>6</v>
      </c>
      <c r="CQ58" s="82"/>
      <c r="CR58" s="82">
        <v>6</v>
      </c>
      <c r="CS58" s="60"/>
    </row>
    <row r="59" spans="1:97" ht="15">
      <c r="A59" s="82">
        <v>52</v>
      </c>
      <c r="B59" s="83" t="s">
        <v>88</v>
      </c>
      <c r="C59" s="84" t="s">
        <v>89</v>
      </c>
      <c r="D59" s="82">
        <v>7</v>
      </c>
      <c r="E59" s="82">
        <v>4</v>
      </c>
      <c r="F59" s="82">
        <v>5</v>
      </c>
      <c r="G59" s="82">
        <v>6</v>
      </c>
      <c r="H59" s="60"/>
      <c r="I59" s="82">
        <v>8</v>
      </c>
      <c r="J59" s="119"/>
      <c r="K59" s="82">
        <f t="shared" si="7"/>
        <v>7</v>
      </c>
      <c r="L59" s="82"/>
      <c r="M59" s="82">
        <v>52</v>
      </c>
      <c r="N59" s="83" t="s">
        <v>88</v>
      </c>
      <c r="O59" s="84" t="s">
        <v>89</v>
      </c>
      <c r="P59" s="82">
        <v>8</v>
      </c>
      <c r="Q59" s="82">
        <v>8</v>
      </c>
      <c r="R59" s="82"/>
      <c r="S59" s="82"/>
      <c r="T59" s="82"/>
      <c r="U59" s="82">
        <v>8</v>
      </c>
      <c r="V59" s="82"/>
      <c r="W59" s="82">
        <f t="shared" si="8"/>
        <v>8</v>
      </c>
      <c r="X59" s="82"/>
      <c r="Y59" s="82">
        <v>52</v>
      </c>
      <c r="Z59" s="83" t="s">
        <v>88</v>
      </c>
      <c r="AA59" s="84" t="s">
        <v>89</v>
      </c>
      <c r="AB59" s="82">
        <v>3</v>
      </c>
      <c r="AC59" s="82">
        <v>4</v>
      </c>
      <c r="AD59" s="82">
        <v>6</v>
      </c>
      <c r="AE59" s="82">
        <v>7</v>
      </c>
      <c r="AF59" s="82">
        <v>5</v>
      </c>
      <c r="AG59" s="82">
        <v>6</v>
      </c>
      <c r="AH59" s="82">
        <v>5</v>
      </c>
      <c r="AI59" s="82"/>
      <c r="AJ59" s="82">
        <f t="shared" si="9"/>
        <v>5</v>
      </c>
      <c r="AK59" s="82"/>
      <c r="AL59" s="82">
        <v>52</v>
      </c>
      <c r="AM59" s="83" t="s">
        <v>88</v>
      </c>
      <c r="AN59" s="84" t="s">
        <v>89</v>
      </c>
      <c r="AO59" s="60">
        <v>5</v>
      </c>
      <c r="AP59" s="60">
        <v>7</v>
      </c>
      <c r="AQ59" s="60">
        <v>7</v>
      </c>
      <c r="AR59" s="60">
        <v>8</v>
      </c>
      <c r="AS59" s="60">
        <v>7</v>
      </c>
      <c r="AT59" s="60">
        <v>7</v>
      </c>
      <c r="AU59" s="60"/>
      <c r="AV59" s="60">
        <f t="shared" si="10"/>
        <v>7</v>
      </c>
      <c r="AW59" s="60"/>
      <c r="AX59" s="82">
        <v>52</v>
      </c>
      <c r="AY59" s="83" t="s">
        <v>88</v>
      </c>
      <c r="AZ59" s="84" t="s">
        <v>89</v>
      </c>
      <c r="BA59" s="82">
        <v>5</v>
      </c>
      <c r="BB59" s="82">
        <v>6</v>
      </c>
      <c r="BC59" s="82">
        <v>8</v>
      </c>
      <c r="BD59" s="82">
        <v>8</v>
      </c>
      <c r="BE59" s="82">
        <v>6</v>
      </c>
      <c r="BF59" s="82">
        <v>4</v>
      </c>
      <c r="BG59" s="82"/>
      <c r="BH59" s="82">
        <f t="shared" si="11"/>
        <v>5</v>
      </c>
      <c r="BI59" s="82"/>
      <c r="BJ59" s="82">
        <v>52</v>
      </c>
      <c r="BK59" s="83" t="s">
        <v>88</v>
      </c>
      <c r="BL59" s="84" t="s">
        <v>89</v>
      </c>
      <c r="BM59" s="82">
        <v>6</v>
      </c>
      <c r="BN59" s="82">
        <v>6</v>
      </c>
      <c r="BO59" s="82">
        <v>6</v>
      </c>
      <c r="BP59" s="82"/>
      <c r="BQ59" s="82"/>
      <c r="BR59" s="82">
        <v>6</v>
      </c>
      <c r="BS59" s="82"/>
      <c r="BT59" s="82">
        <f t="shared" si="12"/>
        <v>6</v>
      </c>
      <c r="BU59" s="82"/>
      <c r="BV59" s="82">
        <v>52</v>
      </c>
      <c r="BW59" s="83" t="s">
        <v>88</v>
      </c>
      <c r="BX59" s="84" t="s">
        <v>89</v>
      </c>
      <c r="BY59" s="82">
        <v>6</v>
      </c>
      <c r="BZ59" s="82">
        <v>6</v>
      </c>
      <c r="CA59" s="82">
        <v>6</v>
      </c>
      <c r="CB59" s="82"/>
      <c r="CC59" s="82"/>
      <c r="CD59" s="82">
        <v>6</v>
      </c>
      <c r="CE59" s="82"/>
      <c r="CF59" s="82">
        <f t="shared" si="13"/>
        <v>6</v>
      </c>
      <c r="CG59" s="82"/>
      <c r="CH59" s="82">
        <v>52</v>
      </c>
      <c r="CI59" s="83" t="s">
        <v>88</v>
      </c>
      <c r="CJ59" s="84" t="s">
        <v>89</v>
      </c>
      <c r="CK59" s="82">
        <v>7</v>
      </c>
      <c r="CL59" s="82"/>
      <c r="CM59" s="82"/>
      <c r="CN59" s="82"/>
      <c r="CO59" s="82"/>
      <c r="CP59" s="82">
        <v>7</v>
      </c>
      <c r="CQ59" s="82"/>
      <c r="CR59" s="82">
        <v>7</v>
      </c>
      <c r="CS59" s="60"/>
    </row>
    <row r="60" spans="1:97" ht="15" customHeight="1">
      <c r="A60" s="82">
        <v>53</v>
      </c>
      <c r="B60" s="85" t="s">
        <v>76</v>
      </c>
      <c r="C60" s="86" t="s">
        <v>90</v>
      </c>
      <c r="D60" s="82">
        <v>8</v>
      </c>
      <c r="E60" s="82">
        <v>0</v>
      </c>
      <c r="F60" s="82">
        <v>4</v>
      </c>
      <c r="G60" s="82">
        <v>7</v>
      </c>
      <c r="H60" s="60"/>
      <c r="I60" s="82">
        <v>6</v>
      </c>
      <c r="J60" s="119"/>
      <c r="K60" s="82">
        <f t="shared" si="7"/>
        <v>6</v>
      </c>
      <c r="L60" s="82"/>
      <c r="M60" s="82">
        <v>53</v>
      </c>
      <c r="N60" s="85" t="s">
        <v>76</v>
      </c>
      <c r="O60" s="86" t="s">
        <v>90</v>
      </c>
      <c r="P60" s="82">
        <v>8</v>
      </c>
      <c r="Q60" s="82">
        <v>8</v>
      </c>
      <c r="R60" s="82"/>
      <c r="S60" s="82"/>
      <c r="T60" s="82"/>
      <c r="U60" s="82">
        <v>9</v>
      </c>
      <c r="V60" s="82"/>
      <c r="W60" s="82">
        <f t="shared" si="8"/>
        <v>9</v>
      </c>
      <c r="X60" s="82"/>
      <c r="Y60" s="82">
        <v>53</v>
      </c>
      <c r="Z60" s="85" t="s">
        <v>76</v>
      </c>
      <c r="AA60" s="86" t="s">
        <v>90</v>
      </c>
      <c r="AB60" s="82">
        <v>2</v>
      </c>
      <c r="AC60" s="82">
        <v>5</v>
      </c>
      <c r="AD60" s="82">
        <v>6</v>
      </c>
      <c r="AE60" s="82">
        <v>6</v>
      </c>
      <c r="AF60" s="82">
        <v>4</v>
      </c>
      <c r="AG60" s="82">
        <v>6</v>
      </c>
      <c r="AH60" s="82">
        <v>7</v>
      </c>
      <c r="AI60" s="82"/>
      <c r="AJ60" s="82">
        <f t="shared" si="9"/>
        <v>6</v>
      </c>
      <c r="AK60" s="82"/>
      <c r="AL60" s="82">
        <v>53</v>
      </c>
      <c r="AM60" s="85" t="s">
        <v>76</v>
      </c>
      <c r="AN60" s="86" t="s">
        <v>90</v>
      </c>
      <c r="AO60" s="60">
        <v>5</v>
      </c>
      <c r="AP60" s="60">
        <v>7</v>
      </c>
      <c r="AQ60" s="60">
        <v>7</v>
      </c>
      <c r="AR60" s="60">
        <v>8</v>
      </c>
      <c r="AS60" s="60">
        <v>7</v>
      </c>
      <c r="AT60" s="60">
        <v>8</v>
      </c>
      <c r="AU60" s="60"/>
      <c r="AV60" s="60">
        <f t="shared" si="10"/>
        <v>8</v>
      </c>
      <c r="AW60" s="60"/>
      <c r="AX60" s="82">
        <v>53</v>
      </c>
      <c r="AY60" s="85" t="s">
        <v>76</v>
      </c>
      <c r="AZ60" s="86" t="s">
        <v>90</v>
      </c>
      <c r="BA60" s="82">
        <v>6</v>
      </c>
      <c r="BB60" s="82">
        <v>5</v>
      </c>
      <c r="BC60" s="82">
        <v>6</v>
      </c>
      <c r="BD60" s="82">
        <v>6</v>
      </c>
      <c r="BE60" s="82">
        <v>7</v>
      </c>
      <c r="BF60" s="82">
        <v>8</v>
      </c>
      <c r="BG60" s="82"/>
      <c r="BH60" s="82">
        <f t="shared" si="11"/>
        <v>7</v>
      </c>
      <c r="BI60" s="82"/>
      <c r="BJ60" s="82">
        <v>53</v>
      </c>
      <c r="BK60" s="85" t="s">
        <v>76</v>
      </c>
      <c r="BL60" s="86" t="s">
        <v>90</v>
      </c>
      <c r="BM60" s="82">
        <v>6</v>
      </c>
      <c r="BN60" s="82">
        <v>6</v>
      </c>
      <c r="BO60" s="82">
        <v>6</v>
      </c>
      <c r="BP60" s="82"/>
      <c r="BQ60" s="82"/>
      <c r="BR60" s="82">
        <v>7</v>
      </c>
      <c r="BS60" s="82"/>
      <c r="BT60" s="82">
        <f t="shared" si="12"/>
        <v>7</v>
      </c>
      <c r="BU60" s="82"/>
      <c r="BV60" s="82">
        <v>53</v>
      </c>
      <c r="BW60" s="85" t="s">
        <v>76</v>
      </c>
      <c r="BX60" s="86" t="s">
        <v>90</v>
      </c>
      <c r="BY60" s="82">
        <v>6</v>
      </c>
      <c r="BZ60" s="82">
        <v>6</v>
      </c>
      <c r="CA60" s="82">
        <v>6</v>
      </c>
      <c r="CB60" s="82"/>
      <c r="CC60" s="82"/>
      <c r="CD60" s="82">
        <v>3</v>
      </c>
      <c r="CE60" s="82">
        <v>5</v>
      </c>
      <c r="CF60" s="82">
        <f t="shared" si="13"/>
        <v>4</v>
      </c>
      <c r="CG60" s="82">
        <f>ROUND((SUM(BY60:CC60)/3*0.3+CE60*0.7),0)</f>
        <v>5</v>
      </c>
      <c r="CH60" s="82">
        <v>53</v>
      </c>
      <c r="CI60" s="85" t="s">
        <v>76</v>
      </c>
      <c r="CJ60" s="86" t="s">
        <v>90</v>
      </c>
      <c r="CK60" s="82">
        <v>7</v>
      </c>
      <c r="CL60" s="82"/>
      <c r="CM60" s="82"/>
      <c r="CN60" s="82"/>
      <c r="CO60" s="82"/>
      <c r="CP60" s="82">
        <v>7</v>
      </c>
      <c r="CQ60" s="82"/>
      <c r="CR60" s="82">
        <v>7</v>
      </c>
      <c r="CS60" s="60"/>
    </row>
    <row r="61" spans="1:97" ht="15">
      <c r="A61" s="82">
        <v>54</v>
      </c>
      <c r="B61" s="83" t="s">
        <v>91</v>
      </c>
      <c r="C61" s="84" t="s">
        <v>92</v>
      </c>
      <c r="D61" s="82">
        <v>6</v>
      </c>
      <c r="E61" s="82">
        <v>0</v>
      </c>
      <c r="F61" s="82">
        <v>5</v>
      </c>
      <c r="G61" s="82">
        <v>8</v>
      </c>
      <c r="H61" s="60"/>
      <c r="I61" s="82">
        <v>8</v>
      </c>
      <c r="J61" s="119"/>
      <c r="K61" s="82">
        <f t="shared" si="7"/>
        <v>7</v>
      </c>
      <c r="L61" s="82"/>
      <c r="M61" s="82">
        <v>54</v>
      </c>
      <c r="N61" s="83" t="s">
        <v>91</v>
      </c>
      <c r="O61" s="84" t="s">
        <v>92</v>
      </c>
      <c r="P61" s="82">
        <v>8</v>
      </c>
      <c r="Q61" s="82">
        <v>8</v>
      </c>
      <c r="R61" s="82"/>
      <c r="S61" s="82"/>
      <c r="T61" s="82"/>
      <c r="U61" s="82">
        <v>8</v>
      </c>
      <c r="V61" s="82"/>
      <c r="W61" s="82">
        <f t="shared" si="8"/>
        <v>8</v>
      </c>
      <c r="X61" s="82"/>
      <c r="Y61" s="82">
        <v>54</v>
      </c>
      <c r="Z61" s="83" t="s">
        <v>91</v>
      </c>
      <c r="AA61" s="84" t="s">
        <v>92</v>
      </c>
      <c r="AB61" s="82">
        <v>3</v>
      </c>
      <c r="AC61" s="82">
        <v>5</v>
      </c>
      <c r="AD61" s="82">
        <v>6</v>
      </c>
      <c r="AE61" s="82">
        <v>8</v>
      </c>
      <c r="AF61" s="82">
        <v>5</v>
      </c>
      <c r="AG61" s="82">
        <v>6</v>
      </c>
      <c r="AH61" s="82">
        <v>7</v>
      </c>
      <c r="AI61" s="82"/>
      <c r="AJ61" s="82">
        <f t="shared" si="9"/>
        <v>7</v>
      </c>
      <c r="AK61" s="82"/>
      <c r="AL61" s="82">
        <v>54</v>
      </c>
      <c r="AM61" s="83" t="s">
        <v>91</v>
      </c>
      <c r="AN61" s="84" t="s">
        <v>92</v>
      </c>
      <c r="AO61" s="60">
        <v>6</v>
      </c>
      <c r="AP61" s="60">
        <v>8</v>
      </c>
      <c r="AQ61" s="60">
        <v>7</v>
      </c>
      <c r="AR61" s="60">
        <v>7</v>
      </c>
      <c r="AS61" s="60">
        <v>8</v>
      </c>
      <c r="AT61" s="60">
        <v>8</v>
      </c>
      <c r="AU61" s="60"/>
      <c r="AV61" s="60">
        <f t="shared" si="10"/>
        <v>8</v>
      </c>
      <c r="AW61" s="60"/>
      <c r="AX61" s="82">
        <v>54</v>
      </c>
      <c r="AY61" s="83" t="s">
        <v>91</v>
      </c>
      <c r="AZ61" s="84" t="s">
        <v>92</v>
      </c>
      <c r="BA61" s="82">
        <v>7</v>
      </c>
      <c r="BB61" s="82">
        <v>5</v>
      </c>
      <c r="BC61" s="82">
        <v>6</v>
      </c>
      <c r="BD61" s="82">
        <v>7</v>
      </c>
      <c r="BE61" s="82">
        <v>6</v>
      </c>
      <c r="BF61" s="82">
        <v>6</v>
      </c>
      <c r="BG61" s="82"/>
      <c r="BH61" s="82">
        <f t="shared" si="11"/>
        <v>6</v>
      </c>
      <c r="BI61" s="82"/>
      <c r="BJ61" s="82">
        <v>54</v>
      </c>
      <c r="BK61" s="83" t="s">
        <v>91</v>
      </c>
      <c r="BL61" s="84" t="s">
        <v>92</v>
      </c>
      <c r="BM61" s="82">
        <v>0</v>
      </c>
      <c r="BN61" s="82">
        <v>5</v>
      </c>
      <c r="BO61" s="82">
        <v>5</v>
      </c>
      <c r="BP61" s="82"/>
      <c r="BQ61" s="82"/>
      <c r="BR61" s="82">
        <v>5</v>
      </c>
      <c r="BS61" s="82"/>
      <c r="BT61" s="82">
        <f t="shared" si="12"/>
        <v>5</v>
      </c>
      <c r="BU61" s="82"/>
      <c r="BV61" s="82">
        <v>54</v>
      </c>
      <c r="BW61" s="83" t="s">
        <v>91</v>
      </c>
      <c r="BX61" s="84" t="s">
        <v>92</v>
      </c>
      <c r="BY61" s="82">
        <v>5</v>
      </c>
      <c r="BZ61" s="82">
        <v>5</v>
      </c>
      <c r="CA61" s="82">
        <v>5</v>
      </c>
      <c r="CB61" s="82"/>
      <c r="CC61" s="82"/>
      <c r="CD61" s="82">
        <v>4</v>
      </c>
      <c r="CE61" s="82">
        <v>5</v>
      </c>
      <c r="CF61" s="82">
        <f t="shared" si="13"/>
        <v>4</v>
      </c>
      <c r="CG61" s="82">
        <f>ROUND((SUM(BY61:CC61)/3*0.3+CE61*0.7),0)</f>
        <v>5</v>
      </c>
      <c r="CH61" s="82">
        <v>54</v>
      </c>
      <c r="CI61" s="83" t="s">
        <v>91</v>
      </c>
      <c r="CJ61" s="84" t="s">
        <v>92</v>
      </c>
      <c r="CK61" s="82">
        <v>8</v>
      </c>
      <c r="CL61" s="82"/>
      <c r="CM61" s="82"/>
      <c r="CN61" s="82"/>
      <c r="CO61" s="82"/>
      <c r="CP61" s="82">
        <v>8</v>
      </c>
      <c r="CQ61" s="82"/>
      <c r="CR61" s="82">
        <v>8</v>
      </c>
      <c r="CS61" s="60"/>
    </row>
    <row r="62" spans="1:97" ht="15">
      <c r="A62" s="82">
        <v>55</v>
      </c>
      <c r="B62" s="83" t="s">
        <v>35</v>
      </c>
      <c r="C62" s="84" t="s">
        <v>92</v>
      </c>
      <c r="D62" s="82">
        <v>4</v>
      </c>
      <c r="E62" s="82">
        <v>7</v>
      </c>
      <c r="F62" s="82">
        <v>5</v>
      </c>
      <c r="G62" s="82">
        <v>0</v>
      </c>
      <c r="H62" s="60"/>
      <c r="I62" s="82">
        <v>1</v>
      </c>
      <c r="J62" s="119">
        <v>7</v>
      </c>
      <c r="K62" s="82">
        <f t="shared" si="7"/>
        <v>2</v>
      </c>
      <c r="L62" s="82">
        <f>ROUND((SUM(D62:H62)/4*0.3+J62*0.7),0)</f>
        <v>6</v>
      </c>
      <c r="M62" s="82">
        <v>55</v>
      </c>
      <c r="N62" s="83" t="s">
        <v>35</v>
      </c>
      <c r="O62" s="84" t="s">
        <v>92</v>
      </c>
      <c r="P62" s="82">
        <v>7</v>
      </c>
      <c r="Q62" s="82">
        <v>6</v>
      </c>
      <c r="R62" s="82"/>
      <c r="S62" s="82"/>
      <c r="T62" s="82"/>
      <c r="U62" s="82">
        <v>7</v>
      </c>
      <c r="V62" s="82"/>
      <c r="W62" s="82">
        <f t="shared" si="8"/>
        <v>7</v>
      </c>
      <c r="X62" s="82"/>
      <c r="Y62" s="82">
        <v>55</v>
      </c>
      <c r="Z62" s="83" t="s">
        <v>35</v>
      </c>
      <c r="AA62" s="84" t="s">
        <v>92</v>
      </c>
      <c r="AB62" s="82">
        <v>2</v>
      </c>
      <c r="AC62" s="82">
        <v>5</v>
      </c>
      <c r="AD62" s="82">
        <v>4</v>
      </c>
      <c r="AE62" s="82">
        <v>6</v>
      </c>
      <c r="AF62" s="82">
        <v>4</v>
      </c>
      <c r="AG62" s="82">
        <v>6</v>
      </c>
      <c r="AH62" s="82">
        <v>6</v>
      </c>
      <c r="AI62" s="82"/>
      <c r="AJ62" s="82">
        <f t="shared" si="9"/>
        <v>6</v>
      </c>
      <c r="AK62" s="82"/>
      <c r="AL62" s="82">
        <v>55</v>
      </c>
      <c r="AM62" s="83" t="s">
        <v>35</v>
      </c>
      <c r="AN62" s="84" t="s">
        <v>92</v>
      </c>
      <c r="AO62" s="60">
        <v>8</v>
      </c>
      <c r="AP62" s="60">
        <v>8</v>
      </c>
      <c r="AQ62" s="60">
        <v>8</v>
      </c>
      <c r="AR62" s="60">
        <v>8</v>
      </c>
      <c r="AS62" s="60">
        <v>8</v>
      </c>
      <c r="AT62" s="60">
        <v>6</v>
      </c>
      <c r="AU62" s="60"/>
      <c r="AV62" s="60">
        <f t="shared" si="10"/>
        <v>7</v>
      </c>
      <c r="AW62" s="60"/>
      <c r="AX62" s="82">
        <v>55</v>
      </c>
      <c r="AY62" s="83" t="s">
        <v>35</v>
      </c>
      <c r="AZ62" s="84" t="s">
        <v>92</v>
      </c>
      <c r="BA62" s="82">
        <v>7</v>
      </c>
      <c r="BB62" s="82">
        <v>4</v>
      </c>
      <c r="BC62" s="82">
        <v>6</v>
      </c>
      <c r="BD62" s="82">
        <v>7</v>
      </c>
      <c r="BE62" s="82">
        <v>0</v>
      </c>
      <c r="BF62" s="82">
        <v>4</v>
      </c>
      <c r="BG62" s="82">
        <v>7</v>
      </c>
      <c r="BH62" s="82">
        <f t="shared" si="11"/>
        <v>4</v>
      </c>
      <c r="BI62" s="82">
        <f>ROUND((SUM(BA62:BE62)/5*0.3+BG62*0.7),0)</f>
        <v>6</v>
      </c>
      <c r="BJ62" s="82">
        <v>55</v>
      </c>
      <c r="BK62" s="83" t="s">
        <v>35</v>
      </c>
      <c r="BL62" s="84" t="s">
        <v>92</v>
      </c>
      <c r="BM62" s="82">
        <v>6</v>
      </c>
      <c r="BN62" s="82">
        <v>7</v>
      </c>
      <c r="BO62" s="82">
        <v>6</v>
      </c>
      <c r="BP62" s="82"/>
      <c r="BQ62" s="82"/>
      <c r="BR62" s="82">
        <v>2</v>
      </c>
      <c r="BS62" s="82">
        <v>5</v>
      </c>
      <c r="BT62" s="82">
        <f t="shared" si="12"/>
        <v>3</v>
      </c>
      <c r="BU62" s="82">
        <f>ROUND((SUM(BM62:BQ62)/3*0.3+BS62*0.7),0)</f>
        <v>5</v>
      </c>
      <c r="BV62" s="82">
        <v>55</v>
      </c>
      <c r="BW62" s="83" t="s">
        <v>35</v>
      </c>
      <c r="BX62" s="84" t="s">
        <v>92</v>
      </c>
      <c r="BY62" s="82">
        <v>6</v>
      </c>
      <c r="BZ62" s="82">
        <v>6</v>
      </c>
      <c r="CA62" s="82">
        <v>6</v>
      </c>
      <c r="CB62" s="82"/>
      <c r="CC62" s="82"/>
      <c r="CD62" s="82">
        <v>1</v>
      </c>
      <c r="CE62" s="82">
        <v>5</v>
      </c>
      <c r="CF62" s="82">
        <f t="shared" si="13"/>
        <v>3</v>
      </c>
      <c r="CG62" s="82">
        <f>ROUND((SUM(BY62:CC62)/3*0.3+CE62*0.7),0)</f>
        <v>5</v>
      </c>
      <c r="CH62" s="82">
        <v>55</v>
      </c>
      <c r="CI62" s="83" t="s">
        <v>35</v>
      </c>
      <c r="CJ62" s="84" t="s">
        <v>92</v>
      </c>
      <c r="CK62" s="82">
        <v>6</v>
      </c>
      <c r="CL62" s="82"/>
      <c r="CM62" s="82"/>
      <c r="CN62" s="82"/>
      <c r="CO62" s="82"/>
      <c r="CP62" s="82">
        <v>6</v>
      </c>
      <c r="CQ62" s="82"/>
      <c r="CR62" s="82">
        <v>6</v>
      </c>
      <c r="CS62" s="60"/>
    </row>
    <row r="63" spans="1:97" ht="15">
      <c r="A63" s="82">
        <v>56</v>
      </c>
      <c r="B63" s="83" t="s">
        <v>93</v>
      </c>
      <c r="C63" s="84" t="s">
        <v>94</v>
      </c>
      <c r="D63" s="82">
        <v>0</v>
      </c>
      <c r="E63" s="82">
        <v>7</v>
      </c>
      <c r="F63" s="82">
        <v>6</v>
      </c>
      <c r="G63" s="82">
        <v>7</v>
      </c>
      <c r="H63" s="60"/>
      <c r="I63" s="82">
        <v>6</v>
      </c>
      <c r="J63" s="119"/>
      <c r="K63" s="82">
        <f t="shared" si="7"/>
        <v>6</v>
      </c>
      <c r="L63" s="82"/>
      <c r="M63" s="82">
        <v>56</v>
      </c>
      <c r="N63" s="83" t="s">
        <v>93</v>
      </c>
      <c r="O63" s="84" t="s">
        <v>94</v>
      </c>
      <c r="P63" s="82">
        <v>8</v>
      </c>
      <c r="Q63" s="82">
        <v>8</v>
      </c>
      <c r="R63" s="82"/>
      <c r="S63" s="82"/>
      <c r="T63" s="82"/>
      <c r="U63" s="82">
        <v>8</v>
      </c>
      <c r="V63" s="82"/>
      <c r="W63" s="82">
        <f t="shared" si="8"/>
        <v>8</v>
      </c>
      <c r="X63" s="82"/>
      <c r="Y63" s="82">
        <v>56</v>
      </c>
      <c r="Z63" s="83" t="s">
        <v>93</v>
      </c>
      <c r="AA63" s="84" t="s">
        <v>94</v>
      </c>
      <c r="AB63" s="82">
        <v>6</v>
      </c>
      <c r="AC63" s="82">
        <v>5</v>
      </c>
      <c r="AD63" s="82">
        <v>6</v>
      </c>
      <c r="AE63" s="82">
        <v>8</v>
      </c>
      <c r="AF63" s="82">
        <v>6</v>
      </c>
      <c r="AG63" s="82">
        <v>6</v>
      </c>
      <c r="AH63" s="82">
        <v>7</v>
      </c>
      <c r="AI63" s="82"/>
      <c r="AJ63" s="82">
        <f t="shared" si="9"/>
        <v>7</v>
      </c>
      <c r="AK63" s="82"/>
      <c r="AL63" s="82">
        <v>56</v>
      </c>
      <c r="AM63" s="83" t="s">
        <v>93</v>
      </c>
      <c r="AN63" s="84" t="s">
        <v>94</v>
      </c>
      <c r="AO63" s="60">
        <v>7</v>
      </c>
      <c r="AP63" s="60">
        <v>8</v>
      </c>
      <c r="AQ63" s="60">
        <v>8</v>
      </c>
      <c r="AR63" s="60">
        <v>9</v>
      </c>
      <c r="AS63" s="60">
        <v>8</v>
      </c>
      <c r="AT63" s="60">
        <v>8</v>
      </c>
      <c r="AU63" s="60"/>
      <c r="AV63" s="60">
        <f t="shared" si="10"/>
        <v>8</v>
      </c>
      <c r="AW63" s="60"/>
      <c r="AX63" s="82">
        <v>56</v>
      </c>
      <c r="AY63" s="83" t="s">
        <v>93</v>
      </c>
      <c r="AZ63" s="84" t="s">
        <v>94</v>
      </c>
      <c r="BA63" s="82">
        <v>7</v>
      </c>
      <c r="BB63" s="82">
        <v>6</v>
      </c>
      <c r="BC63" s="82">
        <v>8</v>
      </c>
      <c r="BD63" s="82">
        <v>7</v>
      </c>
      <c r="BE63" s="82">
        <v>8</v>
      </c>
      <c r="BF63" s="82">
        <v>5</v>
      </c>
      <c r="BG63" s="82"/>
      <c r="BH63" s="82">
        <f t="shared" si="11"/>
        <v>6</v>
      </c>
      <c r="BI63" s="82"/>
      <c r="BJ63" s="82">
        <v>56</v>
      </c>
      <c r="BK63" s="83" t="s">
        <v>93</v>
      </c>
      <c r="BL63" s="84" t="s">
        <v>94</v>
      </c>
      <c r="BM63" s="82">
        <v>6</v>
      </c>
      <c r="BN63" s="82">
        <v>6</v>
      </c>
      <c r="BO63" s="82">
        <v>6</v>
      </c>
      <c r="BP63" s="82"/>
      <c r="BQ63" s="82"/>
      <c r="BR63" s="82">
        <v>7</v>
      </c>
      <c r="BS63" s="82"/>
      <c r="BT63" s="82">
        <f t="shared" si="12"/>
        <v>7</v>
      </c>
      <c r="BU63" s="82"/>
      <c r="BV63" s="82">
        <v>56</v>
      </c>
      <c r="BW63" s="83" t="s">
        <v>93</v>
      </c>
      <c r="BX63" s="84" t="s">
        <v>94</v>
      </c>
      <c r="BY63" s="82">
        <v>6</v>
      </c>
      <c r="BZ63" s="82">
        <v>6</v>
      </c>
      <c r="CA63" s="82">
        <v>6</v>
      </c>
      <c r="CB63" s="82"/>
      <c r="CC63" s="82"/>
      <c r="CD63" s="82">
        <v>5</v>
      </c>
      <c r="CE63" s="82"/>
      <c r="CF63" s="82">
        <f t="shared" si="13"/>
        <v>5</v>
      </c>
      <c r="CG63" s="82"/>
      <c r="CH63" s="82">
        <v>56</v>
      </c>
      <c r="CI63" s="83" t="s">
        <v>93</v>
      </c>
      <c r="CJ63" s="84" t="s">
        <v>94</v>
      </c>
      <c r="CK63" s="82">
        <v>4</v>
      </c>
      <c r="CL63" s="82"/>
      <c r="CM63" s="82"/>
      <c r="CN63" s="82"/>
      <c r="CO63" s="82"/>
      <c r="CP63" s="82">
        <v>4</v>
      </c>
      <c r="CQ63" s="82"/>
      <c r="CR63" s="82">
        <v>4</v>
      </c>
      <c r="CS63" s="60"/>
    </row>
    <row r="64" spans="1:97" ht="15.75" customHeight="1">
      <c r="A64" s="82">
        <v>57</v>
      </c>
      <c r="B64" s="85" t="s">
        <v>95</v>
      </c>
      <c r="C64" s="86" t="s">
        <v>96</v>
      </c>
      <c r="D64" s="82">
        <v>8</v>
      </c>
      <c r="E64" s="82">
        <v>7</v>
      </c>
      <c r="F64" s="82">
        <v>6</v>
      </c>
      <c r="G64" s="82">
        <v>8</v>
      </c>
      <c r="H64" s="60"/>
      <c r="I64" s="82">
        <v>4</v>
      </c>
      <c r="J64" s="119"/>
      <c r="K64" s="82">
        <f t="shared" si="7"/>
        <v>5</v>
      </c>
      <c r="L64" s="82">
        <f>ROUND((SUM(D64:H64)/4*0.3+J64*0.7),0)</f>
        <v>2</v>
      </c>
      <c r="M64" s="82">
        <v>57</v>
      </c>
      <c r="N64" s="85" t="s">
        <v>95</v>
      </c>
      <c r="O64" s="86" t="s">
        <v>96</v>
      </c>
      <c r="P64" s="82">
        <v>8</v>
      </c>
      <c r="Q64" s="82">
        <v>8</v>
      </c>
      <c r="R64" s="82"/>
      <c r="S64" s="82"/>
      <c r="T64" s="82"/>
      <c r="U64" s="82">
        <v>8</v>
      </c>
      <c r="V64" s="82"/>
      <c r="W64" s="82">
        <f t="shared" si="8"/>
        <v>8</v>
      </c>
      <c r="X64" s="82"/>
      <c r="Y64" s="82">
        <v>57</v>
      </c>
      <c r="Z64" s="85" t="s">
        <v>95</v>
      </c>
      <c r="AA64" s="86" t="s">
        <v>96</v>
      </c>
      <c r="AB64" s="82">
        <v>3</v>
      </c>
      <c r="AC64" s="82">
        <v>5</v>
      </c>
      <c r="AD64" s="82">
        <v>4</v>
      </c>
      <c r="AE64" s="82">
        <v>7</v>
      </c>
      <c r="AF64" s="82">
        <v>6</v>
      </c>
      <c r="AG64" s="82">
        <v>6</v>
      </c>
      <c r="AH64" s="82">
        <v>7</v>
      </c>
      <c r="AI64" s="82"/>
      <c r="AJ64" s="82">
        <f t="shared" si="9"/>
        <v>6</v>
      </c>
      <c r="AK64" s="82"/>
      <c r="AL64" s="82">
        <v>57</v>
      </c>
      <c r="AM64" s="85" t="s">
        <v>95</v>
      </c>
      <c r="AN64" s="86" t="s">
        <v>96</v>
      </c>
      <c r="AO64" s="60">
        <v>5</v>
      </c>
      <c r="AP64" s="60">
        <v>7</v>
      </c>
      <c r="AQ64" s="60">
        <v>7</v>
      </c>
      <c r="AR64" s="60">
        <v>7</v>
      </c>
      <c r="AS64" s="60">
        <v>8</v>
      </c>
      <c r="AT64" s="60">
        <v>9</v>
      </c>
      <c r="AU64" s="60"/>
      <c r="AV64" s="60">
        <f t="shared" si="10"/>
        <v>8</v>
      </c>
      <c r="AW64" s="60"/>
      <c r="AX64" s="82">
        <v>57</v>
      </c>
      <c r="AY64" s="85" t="s">
        <v>95</v>
      </c>
      <c r="AZ64" s="86" t="s">
        <v>96</v>
      </c>
      <c r="BA64" s="82">
        <v>7</v>
      </c>
      <c r="BB64" s="82">
        <v>6</v>
      </c>
      <c r="BC64" s="82">
        <v>7</v>
      </c>
      <c r="BD64" s="82">
        <v>8</v>
      </c>
      <c r="BE64" s="82">
        <v>7</v>
      </c>
      <c r="BF64" s="82">
        <v>7</v>
      </c>
      <c r="BG64" s="82"/>
      <c r="BH64" s="82">
        <f t="shared" si="11"/>
        <v>7</v>
      </c>
      <c r="BI64" s="82"/>
      <c r="BJ64" s="82">
        <v>57</v>
      </c>
      <c r="BK64" s="85" t="s">
        <v>95</v>
      </c>
      <c r="BL64" s="86" t="s">
        <v>96</v>
      </c>
      <c r="BM64" s="82">
        <v>6</v>
      </c>
      <c r="BN64" s="82">
        <v>6</v>
      </c>
      <c r="BO64" s="82">
        <v>6</v>
      </c>
      <c r="BP64" s="82"/>
      <c r="BQ64" s="82"/>
      <c r="BR64" s="82">
        <v>5</v>
      </c>
      <c r="BS64" s="82"/>
      <c r="BT64" s="82">
        <f t="shared" si="12"/>
        <v>5</v>
      </c>
      <c r="BU64" s="82"/>
      <c r="BV64" s="82">
        <v>57</v>
      </c>
      <c r="BW64" s="85" t="s">
        <v>95</v>
      </c>
      <c r="BX64" s="86" t="s">
        <v>96</v>
      </c>
      <c r="BY64" s="82">
        <v>6</v>
      </c>
      <c r="BZ64" s="82">
        <v>6</v>
      </c>
      <c r="CA64" s="82">
        <v>6</v>
      </c>
      <c r="CB64" s="82"/>
      <c r="CC64" s="82"/>
      <c r="CD64" s="82">
        <v>8</v>
      </c>
      <c r="CE64" s="82"/>
      <c r="CF64" s="82">
        <f t="shared" si="13"/>
        <v>7</v>
      </c>
      <c r="CG64" s="82"/>
      <c r="CH64" s="82">
        <v>57</v>
      </c>
      <c r="CI64" s="85" t="s">
        <v>95</v>
      </c>
      <c r="CJ64" s="86" t="s">
        <v>96</v>
      </c>
      <c r="CK64" s="82">
        <v>8</v>
      </c>
      <c r="CL64" s="82"/>
      <c r="CM64" s="82"/>
      <c r="CN64" s="82"/>
      <c r="CO64" s="82"/>
      <c r="CP64" s="82">
        <v>8</v>
      </c>
      <c r="CQ64" s="82"/>
      <c r="CR64" s="82">
        <v>8</v>
      </c>
      <c r="CS64" s="60"/>
    </row>
    <row r="65" spans="1:97" ht="15">
      <c r="A65" s="82">
        <v>58</v>
      </c>
      <c r="B65" s="83" t="s">
        <v>97</v>
      </c>
      <c r="C65" s="84" t="s">
        <v>98</v>
      </c>
      <c r="D65" s="82">
        <v>7</v>
      </c>
      <c r="E65" s="82">
        <v>7</v>
      </c>
      <c r="F65" s="82">
        <v>5</v>
      </c>
      <c r="G65" s="82">
        <v>6</v>
      </c>
      <c r="H65" s="60"/>
      <c r="I65" s="82">
        <v>6</v>
      </c>
      <c r="J65" s="119"/>
      <c r="K65" s="82">
        <f t="shared" si="7"/>
        <v>6</v>
      </c>
      <c r="L65" s="82"/>
      <c r="M65" s="82">
        <v>58</v>
      </c>
      <c r="N65" s="83" t="s">
        <v>97</v>
      </c>
      <c r="O65" s="84" t="s">
        <v>98</v>
      </c>
      <c r="P65" s="82">
        <v>8</v>
      </c>
      <c r="Q65" s="82">
        <v>8</v>
      </c>
      <c r="R65" s="82"/>
      <c r="S65" s="82"/>
      <c r="T65" s="82"/>
      <c r="U65" s="82">
        <v>8</v>
      </c>
      <c r="V65" s="82"/>
      <c r="W65" s="82">
        <f t="shared" si="8"/>
        <v>8</v>
      </c>
      <c r="X65" s="82"/>
      <c r="Y65" s="82">
        <v>58</v>
      </c>
      <c r="Z65" s="83" t="s">
        <v>97</v>
      </c>
      <c r="AA65" s="84" t="s">
        <v>98</v>
      </c>
      <c r="AB65" s="82">
        <v>3</v>
      </c>
      <c r="AC65" s="82">
        <v>6</v>
      </c>
      <c r="AD65" s="82">
        <v>5</v>
      </c>
      <c r="AE65" s="82">
        <v>8</v>
      </c>
      <c r="AF65" s="82">
        <v>5</v>
      </c>
      <c r="AG65" s="82">
        <v>4</v>
      </c>
      <c r="AH65" s="82">
        <v>5</v>
      </c>
      <c r="AI65" s="82"/>
      <c r="AJ65" s="82">
        <f t="shared" si="9"/>
        <v>5</v>
      </c>
      <c r="AK65" s="82"/>
      <c r="AL65" s="82">
        <v>58</v>
      </c>
      <c r="AM65" s="83" t="s">
        <v>97</v>
      </c>
      <c r="AN65" s="84" t="s">
        <v>98</v>
      </c>
      <c r="AO65" s="60">
        <v>7</v>
      </c>
      <c r="AP65" s="60">
        <v>8</v>
      </c>
      <c r="AQ65" s="60">
        <v>7</v>
      </c>
      <c r="AR65" s="60">
        <v>8</v>
      </c>
      <c r="AS65" s="60">
        <v>7</v>
      </c>
      <c r="AT65" s="60">
        <v>7</v>
      </c>
      <c r="AU65" s="60"/>
      <c r="AV65" s="60">
        <f t="shared" si="10"/>
        <v>7</v>
      </c>
      <c r="AW65" s="60"/>
      <c r="AX65" s="82">
        <v>58</v>
      </c>
      <c r="AY65" s="83" t="s">
        <v>97</v>
      </c>
      <c r="AZ65" s="84" t="s">
        <v>98</v>
      </c>
      <c r="BA65" s="82">
        <v>10</v>
      </c>
      <c r="BB65" s="82">
        <v>3</v>
      </c>
      <c r="BC65" s="82">
        <v>5</v>
      </c>
      <c r="BD65" s="82">
        <v>7</v>
      </c>
      <c r="BE65" s="82">
        <v>8</v>
      </c>
      <c r="BF65" s="82">
        <v>7</v>
      </c>
      <c r="BG65" s="82"/>
      <c r="BH65" s="82">
        <f t="shared" si="11"/>
        <v>7</v>
      </c>
      <c r="BI65" s="82"/>
      <c r="BJ65" s="82">
        <v>58</v>
      </c>
      <c r="BK65" s="83" t="s">
        <v>97</v>
      </c>
      <c r="BL65" s="84" t="s">
        <v>98</v>
      </c>
      <c r="BM65" s="82">
        <v>6</v>
      </c>
      <c r="BN65" s="82">
        <v>6</v>
      </c>
      <c r="BO65" s="82">
        <v>6</v>
      </c>
      <c r="BP65" s="82"/>
      <c r="BQ65" s="82"/>
      <c r="BR65" s="82">
        <v>2</v>
      </c>
      <c r="BS65" s="82">
        <v>6</v>
      </c>
      <c r="BT65" s="82">
        <f t="shared" si="12"/>
        <v>3</v>
      </c>
      <c r="BU65" s="82">
        <f>ROUND((SUM(BM65:BQ65)/3*0.3+BS65*0.7),0)</f>
        <v>6</v>
      </c>
      <c r="BV65" s="82">
        <v>58</v>
      </c>
      <c r="BW65" s="83" t="s">
        <v>97</v>
      </c>
      <c r="BX65" s="84" t="s">
        <v>98</v>
      </c>
      <c r="BY65" s="82">
        <v>5</v>
      </c>
      <c r="BZ65" s="82">
        <v>5</v>
      </c>
      <c r="CA65" s="82">
        <v>5</v>
      </c>
      <c r="CB65" s="82"/>
      <c r="CC65" s="82"/>
      <c r="CD65" s="82">
        <v>5</v>
      </c>
      <c r="CE65" s="82"/>
      <c r="CF65" s="82">
        <f t="shared" si="13"/>
        <v>5</v>
      </c>
      <c r="CG65" s="82"/>
      <c r="CH65" s="82">
        <v>58</v>
      </c>
      <c r="CI65" s="83" t="s">
        <v>97</v>
      </c>
      <c r="CJ65" s="84" t="s">
        <v>98</v>
      </c>
      <c r="CK65" s="82">
        <v>7</v>
      </c>
      <c r="CL65" s="82"/>
      <c r="CM65" s="82"/>
      <c r="CN65" s="82"/>
      <c r="CO65" s="82"/>
      <c r="CP65" s="82">
        <v>7</v>
      </c>
      <c r="CQ65" s="82"/>
      <c r="CR65" s="82">
        <v>7</v>
      </c>
      <c r="CS65" s="60"/>
    </row>
    <row r="66" spans="1:97" ht="15">
      <c r="A66" s="82">
        <v>59</v>
      </c>
      <c r="B66" s="83" t="s">
        <v>55</v>
      </c>
      <c r="C66" s="84" t="s">
        <v>98</v>
      </c>
      <c r="D66" s="82">
        <v>9</v>
      </c>
      <c r="E66" s="82">
        <v>7</v>
      </c>
      <c r="F66" s="82">
        <v>7</v>
      </c>
      <c r="G66" s="82">
        <v>7</v>
      </c>
      <c r="H66" s="60"/>
      <c r="I66" s="82">
        <v>0</v>
      </c>
      <c r="J66" s="119">
        <v>8.5</v>
      </c>
      <c r="K66" s="82">
        <f t="shared" si="7"/>
        <v>2</v>
      </c>
      <c r="L66" s="82">
        <f>ROUND((SUM(D66:H66)/4*0.3+J66*0.7),0)</f>
        <v>8</v>
      </c>
      <c r="M66" s="82">
        <v>59</v>
      </c>
      <c r="N66" s="83" t="s">
        <v>55</v>
      </c>
      <c r="O66" s="84" t="s">
        <v>98</v>
      </c>
      <c r="P66" s="82">
        <v>6</v>
      </c>
      <c r="Q66" s="82">
        <v>6</v>
      </c>
      <c r="R66" s="82"/>
      <c r="S66" s="82"/>
      <c r="T66" s="82"/>
      <c r="U66" s="82">
        <v>7</v>
      </c>
      <c r="V66" s="82"/>
      <c r="W66" s="82">
        <f t="shared" si="8"/>
        <v>7</v>
      </c>
      <c r="X66" s="82"/>
      <c r="Y66" s="82">
        <v>59</v>
      </c>
      <c r="Z66" s="83" t="s">
        <v>55</v>
      </c>
      <c r="AA66" s="84" t="s">
        <v>98</v>
      </c>
      <c r="AB66" s="82">
        <v>6</v>
      </c>
      <c r="AC66" s="82">
        <v>7</v>
      </c>
      <c r="AD66" s="82">
        <v>8</v>
      </c>
      <c r="AE66" s="82">
        <v>7</v>
      </c>
      <c r="AF66" s="82">
        <v>7</v>
      </c>
      <c r="AG66" s="82">
        <v>6</v>
      </c>
      <c r="AH66" s="82">
        <v>0</v>
      </c>
      <c r="AI66" s="82">
        <v>7</v>
      </c>
      <c r="AJ66" s="82">
        <v>0</v>
      </c>
      <c r="AK66" s="82">
        <f>ROUND((SUM(AB66:AG66)/6*0.3+AI66*0.7),0)</f>
        <v>7</v>
      </c>
      <c r="AL66" s="82">
        <v>59</v>
      </c>
      <c r="AM66" s="83" t="s">
        <v>55</v>
      </c>
      <c r="AN66" s="84" t="s">
        <v>98</v>
      </c>
      <c r="AO66" s="60">
        <v>4</v>
      </c>
      <c r="AP66" s="60">
        <v>7</v>
      </c>
      <c r="AQ66" s="60">
        <v>7</v>
      </c>
      <c r="AR66" s="60">
        <v>6</v>
      </c>
      <c r="AS66" s="60">
        <v>6</v>
      </c>
      <c r="AT66" s="60">
        <v>5</v>
      </c>
      <c r="AU66" s="60"/>
      <c r="AV66" s="60">
        <f t="shared" si="10"/>
        <v>5</v>
      </c>
      <c r="AW66" s="60"/>
      <c r="AX66" s="82">
        <v>59</v>
      </c>
      <c r="AY66" s="83" t="s">
        <v>55</v>
      </c>
      <c r="AZ66" s="84" t="s">
        <v>98</v>
      </c>
      <c r="BA66" s="82">
        <v>4</v>
      </c>
      <c r="BB66" s="82">
        <v>5</v>
      </c>
      <c r="BC66" s="82">
        <v>5</v>
      </c>
      <c r="BD66" s="82">
        <v>0</v>
      </c>
      <c r="BE66" s="82">
        <v>5</v>
      </c>
      <c r="BF66" s="82">
        <v>0</v>
      </c>
      <c r="BG66" s="82">
        <v>8</v>
      </c>
      <c r="BH66" s="82">
        <f t="shared" si="11"/>
        <v>1</v>
      </c>
      <c r="BI66" s="82">
        <f>ROUND((SUM(BA66:BE66)/5*0.3+BG66*0.7),0)</f>
        <v>7</v>
      </c>
      <c r="BJ66" s="82">
        <v>59</v>
      </c>
      <c r="BK66" s="83" t="s">
        <v>55</v>
      </c>
      <c r="BL66" s="84" t="s">
        <v>98</v>
      </c>
      <c r="BM66" s="82">
        <v>6</v>
      </c>
      <c r="BN66" s="82">
        <v>6</v>
      </c>
      <c r="BO66" s="82">
        <v>7</v>
      </c>
      <c r="BP66" s="82"/>
      <c r="BQ66" s="82"/>
      <c r="BR66" s="82">
        <v>0</v>
      </c>
      <c r="BS66" s="82">
        <v>0</v>
      </c>
      <c r="BT66" s="82">
        <f t="shared" si="12"/>
        <v>2</v>
      </c>
      <c r="BU66" s="82">
        <f>ROUND((SUM(BM66:BQ66)/3*0.3+BS66*0.7),0)</f>
        <v>2</v>
      </c>
      <c r="BV66" s="82">
        <v>59</v>
      </c>
      <c r="BW66" s="83" t="s">
        <v>55</v>
      </c>
      <c r="BX66" s="84" t="s">
        <v>98</v>
      </c>
      <c r="BY66" s="82">
        <v>6</v>
      </c>
      <c r="BZ66" s="82">
        <v>7</v>
      </c>
      <c r="CA66" s="82">
        <v>7</v>
      </c>
      <c r="CB66" s="82"/>
      <c r="CC66" s="82"/>
      <c r="CD66" s="82">
        <v>0</v>
      </c>
      <c r="CE66" s="82">
        <v>6</v>
      </c>
      <c r="CF66" s="82">
        <f t="shared" si="13"/>
        <v>2</v>
      </c>
      <c r="CG66" s="82">
        <f>ROUND((SUM(BY66:CC66)/3*0.3+CE66*0.7),0)</f>
        <v>6</v>
      </c>
      <c r="CH66" s="82">
        <v>59</v>
      </c>
      <c r="CI66" s="83" t="s">
        <v>55</v>
      </c>
      <c r="CJ66" s="84" t="s">
        <v>98</v>
      </c>
      <c r="CK66" s="82">
        <v>0</v>
      </c>
      <c r="CL66" s="82"/>
      <c r="CM66" s="82"/>
      <c r="CN66" s="82"/>
      <c r="CO66" s="82"/>
      <c r="CP66" s="82">
        <v>0</v>
      </c>
      <c r="CQ66" s="82"/>
      <c r="CR66" s="82">
        <v>0</v>
      </c>
      <c r="CS66" s="60"/>
    </row>
    <row r="67" spans="1:97" ht="15">
      <c r="A67" s="82">
        <v>60</v>
      </c>
      <c r="B67" s="83" t="s">
        <v>41</v>
      </c>
      <c r="C67" s="84" t="s">
        <v>98</v>
      </c>
      <c r="D67" s="82">
        <v>8</v>
      </c>
      <c r="E67" s="82">
        <v>6</v>
      </c>
      <c r="F67" s="82">
        <v>5</v>
      </c>
      <c r="G67" s="82">
        <v>8</v>
      </c>
      <c r="H67" s="60"/>
      <c r="I67" s="82">
        <v>0</v>
      </c>
      <c r="J67" s="119">
        <v>2</v>
      </c>
      <c r="K67" s="82">
        <f t="shared" si="7"/>
        <v>2</v>
      </c>
      <c r="L67" s="82">
        <f>ROUND((SUM(D67:H67)/4*0.3+J67*0.7),0)</f>
        <v>3</v>
      </c>
      <c r="M67" s="82">
        <v>60</v>
      </c>
      <c r="N67" s="83" t="s">
        <v>41</v>
      </c>
      <c r="O67" s="84" t="s">
        <v>98</v>
      </c>
      <c r="P67" s="82">
        <v>8</v>
      </c>
      <c r="Q67" s="82">
        <v>8</v>
      </c>
      <c r="R67" s="82"/>
      <c r="S67" s="82"/>
      <c r="T67" s="82"/>
      <c r="U67" s="82">
        <v>8</v>
      </c>
      <c r="V67" s="82"/>
      <c r="W67" s="82">
        <f t="shared" si="8"/>
        <v>8</v>
      </c>
      <c r="X67" s="82"/>
      <c r="Y67" s="82">
        <v>60</v>
      </c>
      <c r="Z67" s="83" t="s">
        <v>41</v>
      </c>
      <c r="AA67" s="84" t="s">
        <v>98</v>
      </c>
      <c r="AB67" s="82">
        <v>2</v>
      </c>
      <c r="AC67" s="82">
        <v>6</v>
      </c>
      <c r="AD67" s="82">
        <v>4</v>
      </c>
      <c r="AE67" s="82">
        <v>6</v>
      </c>
      <c r="AF67" s="82">
        <v>3</v>
      </c>
      <c r="AG67" s="82">
        <v>5</v>
      </c>
      <c r="AH67" s="82">
        <v>6</v>
      </c>
      <c r="AI67" s="82"/>
      <c r="AJ67" s="82">
        <f t="shared" si="9"/>
        <v>6</v>
      </c>
      <c r="AK67" s="82"/>
      <c r="AL67" s="82">
        <v>60</v>
      </c>
      <c r="AM67" s="83" t="s">
        <v>41</v>
      </c>
      <c r="AN67" s="84" t="s">
        <v>98</v>
      </c>
      <c r="AO67" s="60">
        <v>5</v>
      </c>
      <c r="AP67" s="60">
        <v>7</v>
      </c>
      <c r="AQ67" s="60">
        <v>7</v>
      </c>
      <c r="AR67" s="60">
        <v>7</v>
      </c>
      <c r="AS67" s="60">
        <v>8</v>
      </c>
      <c r="AT67" s="60">
        <v>7</v>
      </c>
      <c r="AU67" s="60"/>
      <c r="AV67" s="60">
        <f t="shared" si="10"/>
        <v>7</v>
      </c>
      <c r="AW67" s="60"/>
      <c r="AX67" s="82">
        <v>60</v>
      </c>
      <c r="AY67" s="83" t="s">
        <v>41</v>
      </c>
      <c r="AZ67" s="84" t="s">
        <v>98</v>
      </c>
      <c r="BA67" s="82">
        <v>8</v>
      </c>
      <c r="BB67" s="82">
        <v>2</v>
      </c>
      <c r="BC67" s="82">
        <v>3</v>
      </c>
      <c r="BD67" s="82">
        <v>6</v>
      </c>
      <c r="BE67" s="82">
        <v>7</v>
      </c>
      <c r="BF67" s="82">
        <v>4</v>
      </c>
      <c r="BG67" s="82">
        <v>7</v>
      </c>
      <c r="BH67" s="82">
        <f t="shared" si="11"/>
        <v>4</v>
      </c>
      <c r="BI67" s="82">
        <f>ROUND((SUM(BA67:BE67)/5*0.3+BG67*0.7),0)</f>
        <v>6</v>
      </c>
      <c r="BJ67" s="82">
        <v>60</v>
      </c>
      <c r="BK67" s="83" t="s">
        <v>41</v>
      </c>
      <c r="BL67" s="84" t="s">
        <v>98</v>
      </c>
      <c r="BM67" s="82">
        <v>6</v>
      </c>
      <c r="BN67" s="82">
        <v>7</v>
      </c>
      <c r="BO67" s="82">
        <v>6</v>
      </c>
      <c r="BP67" s="82"/>
      <c r="BQ67" s="82"/>
      <c r="BR67" s="82">
        <v>3</v>
      </c>
      <c r="BS67" s="82">
        <v>6</v>
      </c>
      <c r="BT67" s="82">
        <f t="shared" si="12"/>
        <v>4</v>
      </c>
      <c r="BU67" s="82">
        <f>ROUND((SUM(BM67:BQ67)/3*0.3+BS67*0.7),0)</f>
        <v>6</v>
      </c>
      <c r="BV67" s="82">
        <v>60</v>
      </c>
      <c r="BW67" s="83" t="s">
        <v>41</v>
      </c>
      <c r="BX67" s="84" t="s">
        <v>98</v>
      </c>
      <c r="BY67" s="82">
        <v>6</v>
      </c>
      <c r="BZ67" s="82">
        <v>6</v>
      </c>
      <c r="CA67" s="82">
        <v>6</v>
      </c>
      <c r="CB67" s="82"/>
      <c r="CC67" s="82"/>
      <c r="CD67" s="82">
        <v>4</v>
      </c>
      <c r="CE67" s="82"/>
      <c r="CF67" s="82">
        <f t="shared" si="13"/>
        <v>5</v>
      </c>
      <c r="CG67" s="82">
        <f>ROUND((SUM(BY67:CC67)/3*0.3+CE67*0.7),0)</f>
        <v>2</v>
      </c>
      <c r="CH67" s="82">
        <v>60</v>
      </c>
      <c r="CI67" s="83" t="s">
        <v>41</v>
      </c>
      <c r="CJ67" s="84" t="s">
        <v>98</v>
      </c>
      <c r="CK67" s="82">
        <v>8</v>
      </c>
      <c r="CL67" s="82"/>
      <c r="CM67" s="82"/>
      <c r="CN67" s="82"/>
      <c r="CO67" s="82"/>
      <c r="CP67" s="82">
        <v>8</v>
      </c>
      <c r="CQ67" s="82"/>
      <c r="CR67" s="82">
        <v>8</v>
      </c>
      <c r="CS67" s="60"/>
    </row>
    <row r="68" spans="1:97" s="16" customFormat="1" ht="15">
      <c r="A68" s="130">
        <v>61</v>
      </c>
      <c r="B68" s="201" t="s">
        <v>56</v>
      </c>
      <c r="C68" s="202" t="s">
        <v>99</v>
      </c>
      <c r="D68" s="130">
        <v>6</v>
      </c>
      <c r="E68" s="130">
        <v>8</v>
      </c>
      <c r="F68" s="130">
        <v>6</v>
      </c>
      <c r="G68" s="130">
        <v>8</v>
      </c>
      <c r="H68" s="134"/>
      <c r="I68" s="130">
        <v>4</v>
      </c>
      <c r="J68" s="230"/>
      <c r="K68" s="130">
        <f t="shared" si="7"/>
        <v>5</v>
      </c>
      <c r="L68" s="130">
        <f>ROUND((SUM(D68:H68)/4*0.3+J68*0.7),0)</f>
        <v>2</v>
      </c>
      <c r="M68" s="130">
        <v>61</v>
      </c>
      <c r="N68" s="201" t="s">
        <v>56</v>
      </c>
      <c r="O68" s="202" t="s">
        <v>99</v>
      </c>
      <c r="P68" s="130">
        <v>7</v>
      </c>
      <c r="Q68" s="130">
        <v>6</v>
      </c>
      <c r="R68" s="130"/>
      <c r="S68" s="130"/>
      <c r="T68" s="130"/>
      <c r="U68" s="130">
        <v>7</v>
      </c>
      <c r="V68" s="130"/>
      <c r="W68" s="130">
        <f t="shared" si="8"/>
        <v>7</v>
      </c>
      <c r="X68" s="130"/>
      <c r="Y68" s="130">
        <v>61</v>
      </c>
      <c r="Z68" s="201" t="s">
        <v>56</v>
      </c>
      <c r="AA68" s="202" t="s">
        <v>99</v>
      </c>
      <c r="AB68" s="130">
        <v>5</v>
      </c>
      <c r="AC68" s="130">
        <v>4</v>
      </c>
      <c r="AD68" s="130">
        <v>4</v>
      </c>
      <c r="AE68" s="130">
        <v>8</v>
      </c>
      <c r="AF68" s="130">
        <v>4</v>
      </c>
      <c r="AG68" s="130">
        <v>6</v>
      </c>
      <c r="AH68" s="130">
        <v>6</v>
      </c>
      <c r="AI68" s="130"/>
      <c r="AJ68" s="130">
        <f t="shared" si="9"/>
        <v>6</v>
      </c>
      <c r="AK68" s="130"/>
      <c r="AL68" s="130">
        <v>61</v>
      </c>
      <c r="AM68" s="201" t="s">
        <v>56</v>
      </c>
      <c r="AN68" s="202" t="s">
        <v>99</v>
      </c>
      <c r="AO68" s="134">
        <v>6</v>
      </c>
      <c r="AP68" s="134">
        <v>8</v>
      </c>
      <c r="AQ68" s="134">
        <v>8</v>
      </c>
      <c r="AR68" s="134">
        <v>8</v>
      </c>
      <c r="AS68" s="134">
        <v>8</v>
      </c>
      <c r="AT68" s="134">
        <v>8</v>
      </c>
      <c r="AU68" s="134"/>
      <c r="AV68" s="134">
        <f t="shared" si="10"/>
        <v>8</v>
      </c>
      <c r="AW68" s="134"/>
      <c r="AX68" s="130">
        <v>61</v>
      </c>
      <c r="AY68" s="201" t="s">
        <v>56</v>
      </c>
      <c r="AZ68" s="202" t="s">
        <v>99</v>
      </c>
      <c r="BA68" s="130">
        <v>5</v>
      </c>
      <c r="BB68" s="130">
        <v>2</v>
      </c>
      <c r="BC68" s="130">
        <v>8</v>
      </c>
      <c r="BD68" s="130">
        <v>6</v>
      </c>
      <c r="BE68" s="130">
        <v>7</v>
      </c>
      <c r="BF68" s="130">
        <v>7</v>
      </c>
      <c r="BG68" s="130"/>
      <c r="BH68" s="130">
        <f t="shared" si="11"/>
        <v>7</v>
      </c>
      <c r="BI68" s="130"/>
      <c r="BJ68" s="130">
        <v>61</v>
      </c>
      <c r="BK68" s="201" t="s">
        <v>56</v>
      </c>
      <c r="BL68" s="202" t="s">
        <v>99</v>
      </c>
      <c r="BM68" s="130">
        <v>6</v>
      </c>
      <c r="BN68" s="130">
        <v>7</v>
      </c>
      <c r="BO68" s="130">
        <v>6</v>
      </c>
      <c r="BP68" s="130"/>
      <c r="BQ68" s="130"/>
      <c r="BR68" s="130">
        <v>5</v>
      </c>
      <c r="BS68" s="130"/>
      <c r="BT68" s="130">
        <f t="shared" si="12"/>
        <v>5</v>
      </c>
      <c r="BU68" s="130"/>
      <c r="BV68" s="130">
        <v>61</v>
      </c>
      <c r="BW68" s="201" t="s">
        <v>56</v>
      </c>
      <c r="BX68" s="202" t="s">
        <v>99</v>
      </c>
      <c r="BY68" s="130">
        <v>6</v>
      </c>
      <c r="BZ68" s="130">
        <v>6</v>
      </c>
      <c r="CA68" s="130">
        <v>6</v>
      </c>
      <c r="CB68" s="130"/>
      <c r="CC68" s="130"/>
      <c r="CD68" s="130">
        <v>2</v>
      </c>
      <c r="CE68" s="130">
        <v>0</v>
      </c>
      <c r="CF68" s="130">
        <f t="shared" si="13"/>
        <v>3</v>
      </c>
      <c r="CG68" s="130">
        <f>ROUND((SUM(BY68:CC68)/3*0.3+CE68*0.7),0)</f>
        <v>2</v>
      </c>
      <c r="CH68" s="130">
        <v>61</v>
      </c>
      <c r="CI68" s="201" t="s">
        <v>56</v>
      </c>
      <c r="CJ68" s="202" t="s">
        <v>99</v>
      </c>
      <c r="CK68" s="130">
        <v>6</v>
      </c>
      <c r="CL68" s="130"/>
      <c r="CM68" s="130"/>
      <c r="CN68" s="130"/>
      <c r="CO68" s="130"/>
      <c r="CP68" s="130">
        <v>6</v>
      </c>
      <c r="CQ68" s="130"/>
      <c r="CR68" s="130">
        <v>6</v>
      </c>
      <c r="CS68" s="134"/>
    </row>
    <row r="69" spans="1:97" ht="20.25" customHeight="1">
      <c r="A69" s="63"/>
      <c r="B69" s="63"/>
      <c r="C69" s="63"/>
      <c r="D69" s="223"/>
      <c r="E69" s="223"/>
      <c r="F69" s="223"/>
      <c r="G69" s="62"/>
      <c r="H69" s="65"/>
      <c r="I69" s="65"/>
      <c r="J69" s="64" t="s">
        <v>258</v>
      </c>
      <c r="K69"/>
      <c r="L69" s="203"/>
      <c r="M69" s="63"/>
      <c r="N69" s="63"/>
      <c r="O69" s="63"/>
      <c r="P69" s="223"/>
      <c r="Q69" s="223"/>
      <c r="R69" s="223"/>
      <c r="S69" s="62"/>
      <c r="T69" s="65"/>
      <c r="U69" s="65"/>
      <c r="V69" s="64" t="s">
        <v>258</v>
      </c>
      <c r="W69"/>
      <c r="X69" s="203"/>
      <c r="Y69" s="63"/>
      <c r="Z69" s="63"/>
      <c r="AA69" s="63"/>
      <c r="AB69" s="223"/>
      <c r="AC69" s="223"/>
      <c r="AD69" s="223"/>
      <c r="AE69" s="62"/>
      <c r="AF69" s="65"/>
      <c r="AG69" s="65"/>
      <c r="AH69" s="64" t="s">
        <v>258</v>
      </c>
      <c r="AI69"/>
      <c r="AJ69" s="203"/>
      <c r="AL69" s="63"/>
      <c r="AM69" s="63"/>
      <c r="AN69" s="63"/>
      <c r="AO69" s="223"/>
      <c r="AP69" s="223"/>
      <c r="AQ69" s="223"/>
      <c r="AR69" s="62"/>
      <c r="AS69" s="65"/>
      <c r="AT69" s="65"/>
      <c r="AU69" s="64" t="s">
        <v>258</v>
      </c>
      <c r="AV69"/>
      <c r="AW69" s="203"/>
      <c r="AX69" s="63"/>
      <c r="AY69" s="63"/>
      <c r="AZ69" s="63"/>
      <c r="BA69" s="223"/>
      <c r="BB69" s="223"/>
      <c r="BC69" s="223"/>
      <c r="BD69" s="62"/>
      <c r="BE69" s="65"/>
      <c r="BF69" s="65"/>
      <c r="BG69" s="64" t="s">
        <v>258</v>
      </c>
      <c r="BH69"/>
      <c r="BI69" s="203"/>
      <c r="BJ69" s="63"/>
      <c r="BK69" s="63"/>
      <c r="BL69" s="63"/>
      <c r="BM69" s="223"/>
      <c r="BN69" s="223"/>
      <c r="BO69" s="223"/>
      <c r="BP69" s="62"/>
      <c r="BQ69" s="65"/>
      <c r="BR69" s="65"/>
      <c r="BS69" s="64" t="s">
        <v>258</v>
      </c>
      <c r="BT69"/>
      <c r="BU69" s="203"/>
      <c r="BV69" s="63"/>
      <c r="BW69" s="63"/>
      <c r="BX69" s="63"/>
      <c r="BY69" s="223"/>
      <c r="BZ69" s="223"/>
      <c r="CA69" s="223"/>
      <c r="CB69" s="62"/>
      <c r="CC69" s="65"/>
      <c r="CD69" s="65"/>
      <c r="CE69" s="64" t="s">
        <v>258</v>
      </c>
      <c r="CF69"/>
      <c r="CG69" s="203"/>
      <c r="CH69" s="63"/>
      <c r="CI69" s="63"/>
      <c r="CJ69" s="63"/>
      <c r="CK69" s="223"/>
      <c r="CL69" s="223"/>
      <c r="CM69" s="223"/>
      <c r="CN69" s="62"/>
      <c r="CO69" s="65"/>
      <c r="CP69" s="65"/>
      <c r="CQ69" s="64" t="s">
        <v>258</v>
      </c>
      <c r="CR69"/>
      <c r="CS69" s="203"/>
    </row>
    <row r="70" spans="1:97" ht="16.5">
      <c r="A70" s="69" t="s">
        <v>259</v>
      </c>
      <c r="B70" s="67"/>
      <c r="C70" s="67"/>
      <c r="D70" s="67"/>
      <c r="E70" s="68" t="s">
        <v>276</v>
      </c>
      <c r="F70" s="68"/>
      <c r="G70" s="68"/>
      <c r="H70" s="193"/>
      <c r="I70" s="67"/>
      <c r="J70" s="67" t="s">
        <v>261</v>
      </c>
      <c r="L70" s="169"/>
      <c r="M70" s="69" t="s">
        <v>259</v>
      </c>
      <c r="N70" s="67"/>
      <c r="O70" s="67"/>
      <c r="P70" s="67"/>
      <c r="Q70" s="68" t="s">
        <v>276</v>
      </c>
      <c r="R70" s="68"/>
      <c r="S70" s="68"/>
      <c r="T70" s="193"/>
      <c r="U70" s="67"/>
      <c r="V70" s="67" t="s">
        <v>261</v>
      </c>
      <c r="X70" s="169"/>
      <c r="Y70" s="69" t="s">
        <v>259</v>
      </c>
      <c r="Z70" s="67"/>
      <c r="AA70" s="67"/>
      <c r="AB70" s="67"/>
      <c r="AC70" s="68" t="s">
        <v>276</v>
      </c>
      <c r="AD70" s="68"/>
      <c r="AE70" s="68"/>
      <c r="AF70" s="193"/>
      <c r="AG70" s="67"/>
      <c r="AH70" s="67" t="s">
        <v>261</v>
      </c>
      <c r="AJ70" s="169"/>
      <c r="AL70" s="69" t="s">
        <v>259</v>
      </c>
      <c r="AM70" s="67"/>
      <c r="AN70" s="67"/>
      <c r="AO70" s="67"/>
      <c r="AP70" s="68" t="s">
        <v>276</v>
      </c>
      <c r="AQ70" s="68"/>
      <c r="AR70" s="68"/>
      <c r="AS70" s="193"/>
      <c r="AT70" s="67"/>
      <c r="AU70" s="67" t="s">
        <v>261</v>
      </c>
      <c r="AW70" s="169"/>
      <c r="AX70" s="69" t="s">
        <v>259</v>
      </c>
      <c r="AY70" s="67"/>
      <c r="AZ70" s="67"/>
      <c r="BA70" s="67"/>
      <c r="BB70" s="68" t="s">
        <v>276</v>
      </c>
      <c r="BC70" s="68"/>
      <c r="BD70" s="68"/>
      <c r="BE70" s="193"/>
      <c r="BF70" s="67"/>
      <c r="BG70" s="67" t="s">
        <v>261</v>
      </c>
      <c r="BI70" s="169"/>
      <c r="BJ70" s="69" t="s">
        <v>259</v>
      </c>
      <c r="BK70" s="67"/>
      <c r="BL70" s="67"/>
      <c r="BM70" s="67"/>
      <c r="BN70" s="68" t="s">
        <v>276</v>
      </c>
      <c r="BO70" s="68"/>
      <c r="BP70" s="68"/>
      <c r="BQ70" s="193"/>
      <c r="BR70" s="67"/>
      <c r="BS70" s="67" t="s">
        <v>261</v>
      </c>
      <c r="BU70" s="169"/>
      <c r="BV70" s="69" t="s">
        <v>259</v>
      </c>
      <c r="BW70" s="67"/>
      <c r="BX70" s="67"/>
      <c r="BY70" s="67"/>
      <c r="BZ70" s="68" t="s">
        <v>276</v>
      </c>
      <c r="CA70" s="68"/>
      <c r="CB70" s="68"/>
      <c r="CC70" s="193"/>
      <c r="CD70" s="67"/>
      <c r="CE70" s="67" t="s">
        <v>261</v>
      </c>
      <c r="CG70" s="169"/>
      <c r="CH70" s="69" t="s">
        <v>259</v>
      </c>
      <c r="CI70" s="67"/>
      <c r="CJ70" s="67"/>
      <c r="CK70" s="67"/>
      <c r="CL70" s="68" t="s">
        <v>276</v>
      </c>
      <c r="CM70" s="68"/>
      <c r="CN70" s="68"/>
      <c r="CO70" s="193"/>
      <c r="CP70" s="67"/>
      <c r="CQ70" s="67" t="s">
        <v>261</v>
      </c>
      <c r="CS70" s="169"/>
    </row>
    <row r="71" spans="1:97" ht="16.5">
      <c r="A71" s="194"/>
      <c r="B71" s="194"/>
      <c r="C71" s="194"/>
      <c r="D71" s="194"/>
      <c r="E71" s="224"/>
      <c r="F71" s="224"/>
      <c r="G71" s="224"/>
      <c r="H71" s="194"/>
      <c r="I71" s="193" t="s">
        <v>262</v>
      </c>
      <c r="J71" s="193"/>
      <c r="L71" s="193"/>
      <c r="M71" s="194"/>
      <c r="N71" s="194"/>
      <c r="O71" s="194"/>
      <c r="P71" s="194"/>
      <c r="Q71" s="224"/>
      <c r="R71" s="224"/>
      <c r="S71" s="224"/>
      <c r="T71" s="194"/>
      <c r="U71" s="193" t="s">
        <v>262</v>
      </c>
      <c r="V71" s="193"/>
      <c r="X71" s="193"/>
      <c r="Y71" s="194"/>
      <c r="Z71" s="194"/>
      <c r="AA71" s="194"/>
      <c r="AB71" s="194"/>
      <c r="AC71" s="224"/>
      <c r="AD71" s="224"/>
      <c r="AE71" s="224"/>
      <c r="AF71" s="194"/>
      <c r="AG71" s="193" t="s">
        <v>262</v>
      </c>
      <c r="AH71" s="193"/>
      <c r="AJ71" s="193"/>
      <c r="AL71" s="194"/>
      <c r="AM71" s="194"/>
      <c r="AN71" s="194"/>
      <c r="AO71" s="194"/>
      <c r="AP71" s="224"/>
      <c r="AQ71" s="224"/>
      <c r="AR71" s="224"/>
      <c r="AS71" s="194"/>
      <c r="AT71" s="193" t="s">
        <v>262</v>
      </c>
      <c r="AU71" s="193"/>
      <c r="AW71" s="193"/>
      <c r="AX71" s="194"/>
      <c r="AY71" s="194"/>
      <c r="AZ71" s="194"/>
      <c r="BA71" s="194"/>
      <c r="BB71" s="224"/>
      <c r="BC71" s="224"/>
      <c r="BD71" s="224"/>
      <c r="BE71" s="194"/>
      <c r="BF71" s="193" t="s">
        <v>262</v>
      </c>
      <c r="BG71" s="193"/>
      <c r="BI71" s="193"/>
      <c r="BJ71" s="194"/>
      <c r="BK71" s="194"/>
      <c r="BL71" s="194"/>
      <c r="BM71" s="194"/>
      <c r="BN71" s="224"/>
      <c r="BO71" s="224"/>
      <c r="BP71" s="224"/>
      <c r="BQ71" s="194"/>
      <c r="BR71" s="193" t="s">
        <v>262</v>
      </c>
      <c r="BS71" s="193"/>
      <c r="BU71" s="193"/>
      <c r="BV71" s="194"/>
      <c r="BW71" s="194"/>
      <c r="BX71" s="194"/>
      <c r="BY71" s="194"/>
      <c r="BZ71" s="224"/>
      <c r="CA71" s="224"/>
      <c r="CB71" s="224"/>
      <c r="CC71" s="194"/>
      <c r="CD71" s="193" t="s">
        <v>262</v>
      </c>
      <c r="CE71" s="193"/>
      <c r="CG71" s="193"/>
      <c r="CH71" s="194"/>
      <c r="CI71" s="194"/>
      <c r="CJ71" s="194"/>
      <c r="CK71" s="194"/>
      <c r="CL71" s="224"/>
      <c r="CM71" s="224"/>
      <c r="CN71" s="224"/>
      <c r="CO71" s="194"/>
      <c r="CP71" s="193" t="s">
        <v>262</v>
      </c>
      <c r="CQ71" s="193"/>
      <c r="CS71" s="193"/>
    </row>
    <row r="72" spans="1:97" ht="16.5">
      <c r="A72" s="194"/>
      <c r="B72" s="194"/>
      <c r="C72" s="194"/>
      <c r="D72" s="194"/>
      <c r="E72" s="224"/>
      <c r="F72" s="224"/>
      <c r="G72" s="224"/>
      <c r="H72" s="194"/>
      <c r="I72" s="194"/>
      <c r="J72" s="68"/>
      <c r="K72" s="68"/>
      <c r="L72" s="68"/>
      <c r="M72" s="194"/>
      <c r="N72" s="194"/>
      <c r="O72" s="194"/>
      <c r="P72" s="194"/>
      <c r="Q72" s="224"/>
      <c r="R72" s="224"/>
      <c r="S72" s="224"/>
      <c r="T72" s="194"/>
      <c r="U72" s="194"/>
      <c r="V72" s="68"/>
      <c r="W72" s="68"/>
      <c r="X72" s="68"/>
      <c r="Y72" s="194"/>
      <c r="Z72" s="194"/>
      <c r="AA72" s="194"/>
      <c r="AB72" s="194"/>
      <c r="AC72" s="224"/>
      <c r="AD72" s="224"/>
      <c r="AE72" s="224"/>
      <c r="AF72" s="194"/>
      <c r="AG72" s="194"/>
      <c r="AH72" s="68"/>
      <c r="AI72" s="68"/>
      <c r="AJ72" s="68"/>
      <c r="AL72" s="194"/>
      <c r="AM72" s="194"/>
      <c r="AN72" s="194"/>
      <c r="AO72" s="194"/>
      <c r="AP72" s="224"/>
      <c r="AQ72" s="224"/>
      <c r="AR72" s="224"/>
      <c r="AS72" s="194"/>
      <c r="AT72" s="194"/>
      <c r="AU72" s="68"/>
      <c r="AV72" s="68"/>
      <c r="AW72" s="68"/>
      <c r="AX72" s="194"/>
      <c r="AY72" s="194"/>
      <c r="AZ72" s="194"/>
      <c r="BA72" s="194"/>
      <c r="BB72" s="224"/>
      <c r="BC72" s="224"/>
      <c r="BD72" s="224"/>
      <c r="BE72" s="194"/>
      <c r="BF72" s="194"/>
      <c r="BG72" s="68"/>
      <c r="BH72" s="68"/>
      <c r="BI72" s="68"/>
      <c r="BJ72" s="194"/>
      <c r="BK72" s="194"/>
      <c r="BL72" s="194"/>
      <c r="BM72" s="194"/>
      <c r="BN72" s="224"/>
      <c r="BO72" s="224"/>
      <c r="BP72" s="224"/>
      <c r="BQ72" s="194"/>
      <c r="BR72" s="194"/>
      <c r="BS72" s="68"/>
      <c r="BT72" s="68"/>
      <c r="BU72" s="68"/>
      <c r="BV72" s="194"/>
      <c r="BW72" s="194"/>
      <c r="BX72" s="194"/>
      <c r="BY72" s="194"/>
      <c r="BZ72" s="224"/>
      <c r="CA72" s="224"/>
      <c r="CB72" s="224"/>
      <c r="CC72" s="194"/>
      <c r="CD72" s="194"/>
      <c r="CE72" s="68"/>
      <c r="CF72" s="68"/>
      <c r="CG72" s="68"/>
      <c r="CH72" s="194"/>
      <c r="CI72" s="194"/>
      <c r="CJ72" s="194"/>
      <c r="CK72" s="194"/>
      <c r="CL72" s="224"/>
      <c r="CM72" s="224"/>
      <c r="CN72" s="224"/>
      <c r="CO72" s="194"/>
      <c r="CP72" s="194"/>
      <c r="CQ72" s="68"/>
      <c r="CR72" s="68"/>
      <c r="CS72" s="68"/>
    </row>
    <row r="73" spans="1:97" ht="16.5">
      <c r="A73" s="194"/>
      <c r="B73" s="194"/>
      <c r="C73" s="194"/>
      <c r="D73" s="194"/>
      <c r="E73" s="224"/>
      <c r="F73" s="224"/>
      <c r="G73" s="224"/>
      <c r="H73" s="194"/>
      <c r="I73" s="194"/>
      <c r="J73" s="68"/>
      <c r="K73" s="68"/>
      <c r="L73" s="68"/>
      <c r="M73" s="194"/>
      <c r="N73" s="194"/>
      <c r="O73" s="194"/>
      <c r="P73" s="194"/>
      <c r="Q73" s="224"/>
      <c r="R73" s="224"/>
      <c r="S73" s="224"/>
      <c r="T73" s="194"/>
      <c r="U73" s="194"/>
      <c r="V73" s="68"/>
      <c r="W73" s="68"/>
      <c r="X73" s="68"/>
      <c r="Y73" s="194"/>
      <c r="Z73" s="194"/>
      <c r="AA73" s="194"/>
      <c r="AB73" s="194"/>
      <c r="AC73" s="224"/>
      <c r="AD73" s="224"/>
      <c r="AE73" s="224"/>
      <c r="AF73" s="194"/>
      <c r="AG73" s="194"/>
      <c r="AH73" s="68"/>
      <c r="AI73" s="68"/>
      <c r="AJ73" s="68"/>
      <c r="AL73" s="194"/>
      <c r="AM73" s="194"/>
      <c r="AN73" s="194"/>
      <c r="AO73" s="194"/>
      <c r="AP73" s="224"/>
      <c r="AQ73" s="224"/>
      <c r="AR73" s="224"/>
      <c r="AS73" s="194"/>
      <c r="AT73" s="194"/>
      <c r="AU73" s="68"/>
      <c r="AV73" s="68"/>
      <c r="AW73" s="68"/>
      <c r="AX73" s="194"/>
      <c r="AY73" s="194"/>
      <c r="AZ73" s="194"/>
      <c r="BA73" s="194"/>
      <c r="BB73" s="224"/>
      <c r="BC73" s="224"/>
      <c r="BD73" s="224"/>
      <c r="BE73" s="194"/>
      <c r="BF73" s="194"/>
      <c r="BG73" s="68"/>
      <c r="BH73" s="68"/>
      <c r="BI73" s="68"/>
      <c r="BJ73" s="194"/>
      <c r="BK73" s="194"/>
      <c r="BL73" s="194"/>
      <c r="BM73" s="194"/>
      <c r="BN73" s="224"/>
      <c r="BO73" s="224"/>
      <c r="BP73" s="224"/>
      <c r="BQ73" s="194"/>
      <c r="BR73" s="194"/>
      <c r="BS73" s="68"/>
      <c r="BT73" s="68"/>
      <c r="BU73" s="68"/>
      <c r="BV73" s="194"/>
      <c r="BW73" s="194"/>
      <c r="BX73" s="194"/>
      <c r="BY73" s="194"/>
      <c r="BZ73" s="224"/>
      <c r="CA73" s="224"/>
      <c r="CB73" s="224"/>
      <c r="CC73" s="194"/>
      <c r="CD73" s="194"/>
      <c r="CE73" s="68"/>
      <c r="CF73" s="68"/>
      <c r="CG73" s="68"/>
      <c r="CH73" s="194"/>
      <c r="CI73" s="194"/>
      <c r="CJ73" s="194"/>
      <c r="CK73" s="194"/>
      <c r="CL73" s="224"/>
      <c r="CM73" s="224"/>
      <c r="CN73" s="224"/>
      <c r="CO73" s="194"/>
      <c r="CP73" s="194"/>
      <c r="CQ73" s="68"/>
      <c r="CR73" s="68"/>
      <c r="CS73" s="68"/>
    </row>
    <row r="74" spans="1:97" ht="15">
      <c r="A74" s="169"/>
      <c r="B74" s="169"/>
      <c r="C74" s="169"/>
      <c r="D74" s="169"/>
      <c r="E74" s="62"/>
      <c r="F74" s="62"/>
      <c r="G74" s="62"/>
      <c r="H74" s="169"/>
      <c r="I74" s="169"/>
      <c r="J74" s="169"/>
      <c r="K74" s="169"/>
      <c r="L74" s="169"/>
      <c r="M74" s="169"/>
      <c r="N74" s="169"/>
      <c r="O74" s="169"/>
      <c r="P74" s="169"/>
      <c r="Q74" s="62"/>
      <c r="R74" s="62"/>
      <c r="S74" s="62"/>
      <c r="T74" s="169"/>
      <c r="U74" s="169"/>
      <c r="V74" s="169"/>
      <c r="W74" s="169"/>
      <c r="X74" s="169"/>
      <c r="Y74" s="169"/>
      <c r="Z74" s="169"/>
      <c r="AA74" s="169"/>
      <c r="AB74" s="169"/>
      <c r="AC74" s="62"/>
      <c r="AD74" s="62"/>
      <c r="AE74" s="62"/>
      <c r="AF74" s="169"/>
      <c r="AG74" s="169"/>
      <c r="AH74" s="169"/>
      <c r="AI74" s="169"/>
      <c r="AJ74" s="169"/>
      <c r="AL74" s="169"/>
      <c r="AM74" s="169"/>
      <c r="AN74" s="169"/>
      <c r="AO74" s="169"/>
      <c r="AP74" s="62"/>
      <c r="AQ74" s="62"/>
      <c r="AR74" s="62"/>
      <c r="AS74" s="169"/>
      <c r="AT74" s="169"/>
      <c r="AU74" s="169"/>
      <c r="AV74" s="169"/>
      <c r="AW74" s="169"/>
      <c r="AX74" s="169"/>
      <c r="AY74" s="169"/>
      <c r="AZ74" s="169"/>
      <c r="BA74" s="169"/>
      <c r="BB74" s="62"/>
      <c r="BC74" s="62"/>
      <c r="BD74" s="62"/>
      <c r="BE74" s="169"/>
      <c r="BF74" s="169"/>
      <c r="BG74" s="169"/>
      <c r="BH74" s="169"/>
      <c r="BI74" s="169"/>
      <c r="BJ74" s="169"/>
      <c r="BK74" s="169"/>
      <c r="BL74" s="169"/>
      <c r="BM74" s="169"/>
      <c r="BN74" s="62"/>
      <c r="BO74" s="62"/>
      <c r="BP74" s="62"/>
      <c r="BQ74" s="169"/>
      <c r="BR74" s="169"/>
      <c r="BS74" s="169"/>
      <c r="BT74" s="169"/>
      <c r="BU74" s="169"/>
      <c r="BV74" s="169"/>
      <c r="BW74" s="169"/>
      <c r="BX74" s="169"/>
      <c r="BY74" s="169"/>
      <c r="BZ74" s="62"/>
      <c r="CA74" s="62"/>
      <c r="CB74" s="62"/>
      <c r="CC74" s="169"/>
      <c r="CD74" s="169"/>
      <c r="CE74" s="169"/>
      <c r="CF74" s="169"/>
      <c r="CG74" s="169"/>
      <c r="CH74" s="169"/>
      <c r="CI74" s="169"/>
      <c r="CJ74" s="169"/>
      <c r="CK74" s="169"/>
      <c r="CL74" s="62"/>
      <c r="CM74" s="62"/>
      <c r="CN74" s="62"/>
      <c r="CO74" s="169"/>
      <c r="CP74" s="169"/>
      <c r="CQ74" s="169"/>
      <c r="CR74" s="169"/>
      <c r="CS74" s="169"/>
    </row>
    <row r="75" spans="1:97" ht="15">
      <c r="A75" s="169"/>
      <c r="B75" s="169"/>
      <c r="C75" s="169"/>
      <c r="D75" s="169"/>
      <c r="E75" s="62"/>
      <c r="F75" s="62"/>
      <c r="G75" s="62"/>
      <c r="H75" s="169"/>
      <c r="I75" s="169"/>
      <c r="J75" s="169"/>
      <c r="K75" s="169"/>
      <c r="L75" s="169"/>
      <c r="M75" s="169"/>
      <c r="N75" s="169"/>
      <c r="O75" s="169"/>
      <c r="P75" s="169"/>
      <c r="Q75" s="62"/>
      <c r="R75" s="62"/>
      <c r="S75" s="62"/>
      <c r="T75" s="169"/>
      <c r="U75" s="169"/>
      <c r="V75" s="169"/>
      <c r="W75" s="169"/>
      <c r="X75" s="169"/>
      <c r="Y75" s="169"/>
      <c r="Z75" s="169"/>
      <c r="AA75" s="169"/>
      <c r="AB75" s="169"/>
      <c r="AC75" s="62"/>
      <c r="AD75" s="62"/>
      <c r="AE75" s="62"/>
      <c r="AF75" s="169"/>
      <c r="AG75" s="169"/>
      <c r="AH75" s="169"/>
      <c r="AI75" s="169"/>
      <c r="AJ75" s="169"/>
      <c r="AL75" s="169"/>
      <c r="AM75" s="169"/>
      <c r="AN75" s="169"/>
      <c r="AO75" s="169"/>
      <c r="AP75" s="62"/>
      <c r="AQ75" s="62"/>
      <c r="AR75" s="62"/>
      <c r="AS75" s="169"/>
      <c r="AT75" s="169"/>
      <c r="AU75" s="169"/>
      <c r="AV75" s="169"/>
      <c r="AW75" s="169"/>
      <c r="AX75" s="169"/>
      <c r="AY75" s="169"/>
      <c r="AZ75" s="169"/>
      <c r="BA75" s="169"/>
      <c r="BB75" s="62"/>
      <c r="BC75" s="62"/>
      <c r="BD75" s="62"/>
      <c r="BE75" s="169"/>
      <c r="BF75" s="169"/>
      <c r="BG75" s="169"/>
      <c r="BH75" s="169"/>
      <c r="BI75" s="169"/>
      <c r="BJ75" s="169"/>
      <c r="BK75" s="169"/>
      <c r="BL75" s="169"/>
      <c r="BM75" s="169"/>
      <c r="BN75" s="62"/>
      <c r="BO75" s="62"/>
      <c r="BP75" s="62"/>
      <c r="BQ75" s="169"/>
      <c r="BR75" s="169"/>
      <c r="BS75" s="169"/>
      <c r="BT75" s="169"/>
      <c r="BU75" s="169"/>
      <c r="BV75" s="169"/>
      <c r="BW75" s="169"/>
      <c r="BX75" s="169"/>
      <c r="BY75" s="169"/>
      <c r="BZ75" s="62"/>
      <c r="CA75" s="62"/>
      <c r="CB75" s="62"/>
      <c r="CC75" s="169"/>
      <c r="CD75" s="169"/>
      <c r="CE75" s="169"/>
      <c r="CF75" s="169"/>
      <c r="CG75" s="169"/>
      <c r="CH75" s="169"/>
      <c r="CI75" s="169"/>
      <c r="CJ75" s="169"/>
      <c r="CK75" s="169"/>
      <c r="CL75" s="62"/>
      <c r="CM75" s="62"/>
      <c r="CN75" s="62"/>
      <c r="CO75" s="169"/>
      <c r="CP75" s="169"/>
      <c r="CQ75" s="169"/>
      <c r="CR75" s="169"/>
      <c r="CS75" s="169"/>
    </row>
    <row r="76" spans="1:97" ht="18.75">
      <c r="A76" s="197" t="s">
        <v>254</v>
      </c>
      <c r="B76" s="198"/>
      <c r="C76" s="198"/>
      <c r="D76" s="198"/>
      <c r="E76" s="225" t="s">
        <v>263</v>
      </c>
      <c r="F76" s="225"/>
      <c r="G76" s="225"/>
      <c r="H76" s="197"/>
      <c r="I76" s="198"/>
      <c r="J76" s="197" t="s">
        <v>264</v>
      </c>
      <c r="L76" s="197"/>
      <c r="M76" s="197" t="s">
        <v>254</v>
      </c>
      <c r="N76" s="198"/>
      <c r="O76" s="198"/>
      <c r="P76" s="198"/>
      <c r="Q76" s="225" t="s">
        <v>263</v>
      </c>
      <c r="R76" s="225"/>
      <c r="S76" s="225"/>
      <c r="T76" s="197"/>
      <c r="U76" s="198"/>
      <c r="V76" s="197" t="s">
        <v>264</v>
      </c>
      <c r="X76" s="197"/>
      <c r="Y76" s="197" t="s">
        <v>254</v>
      </c>
      <c r="Z76" s="198"/>
      <c r="AA76" s="198"/>
      <c r="AB76" s="198"/>
      <c r="AC76" s="225" t="s">
        <v>263</v>
      </c>
      <c r="AD76" s="225"/>
      <c r="AE76" s="225"/>
      <c r="AF76" s="197"/>
      <c r="AG76" s="198"/>
      <c r="AH76" s="197" t="s">
        <v>264</v>
      </c>
      <c r="AJ76" s="197"/>
      <c r="AL76" s="197" t="s">
        <v>254</v>
      </c>
      <c r="AM76" s="198"/>
      <c r="AN76" s="198"/>
      <c r="AO76" s="198"/>
      <c r="AP76" s="225" t="s">
        <v>263</v>
      </c>
      <c r="AQ76" s="225"/>
      <c r="AR76" s="225"/>
      <c r="AS76" s="197"/>
      <c r="AT76" s="198"/>
      <c r="AU76" s="197" t="s">
        <v>264</v>
      </c>
      <c r="AW76" s="197"/>
      <c r="AX76" s="197" t="s">
        <v>254</v>
      </c>
      <c r="AY76" s="198"/>
      <c r="AZ76" s="198"/>
      <c r="BA76" s="198"/>
      <c r="BB76" s="225" t="s">
        <v>263</v>
      </c>
      <c r="BC76" s="225"/>
      <c r="BD76" s="225"/>
      <c r="BE76" s="197"/>
      <c r="BF76" s="198"/>
      <c r="BG76" s="197" t="s">
        <v>264</v>
      </c>
      <c r="BI76" s="197"/>
      <c r="BJ76" s="197" t="s">
        <v>254</v>
      </c>
      <c r="BK76" s="198"/>
      <c r="BL76" s="198"/>
      <c r="BM76" s="198"/>
      <c r="BN76" s="225" t="s">
        <v>263</v>
      </c>
      <c r="BO76" s="225"/>
      <c r="BP76" s="225"/>
      <c r="BQ76" s="197"/>
      <c r="BR76" s="198"/>
      <c r="BS76" s="197" t="s">
        <v>264</v>
      </c>
      <c r="BU76" s="197"/>
      <c r="BV76" s="197" t="s">
        <v>254</v>
      </c>
      <c r="BW76" s="198"/>
      <c r="BX76" s="198"/>
      <c r="BY76" s="198"/>
      <c r="BZ76" s="225" t="s">
        <v>263</v>
      </c>
      <c r="CA76" s="225"/>
      <c r="CB76" s="225"/>
      <c r="CC76" s="197"/>
      <c r="CD76" s="198"/>
      <c r="CE76" s="197" t="s">
        <v>264</v>
      </c>
      <c r="CG76" s="197"/>
      <c r="CH76" s="197" t="s">
        <v>254</v>
      </c>
      <c r="CI76" s="198"/>
      <c r="CJ76" s="198"/>
      <c r="CK76" s="198"/>
      <c r="CL76" s="225" t="s">
        <v>263</v>
      </c>
      <c r="CM76" s="225"/>
      <c r="CN76" s="225"/>
      <c r="CO76" s="197"/>
      <c r="CP76" s="198"/>
      <c r="CQ76" s="197" t="s">
        <v>264</v>
      </c>
      <c r="CS76" s="197"/>
    </row>
    <row r="77" spans="2:90" ht="15">
      <c r="B77"/>
      <c r="C77"/>
      <c r="D77" s="74"/>
      <c r="E77"/>
      <c r="F77"/>
      <c r="G77"/>
      <c r="H77"/>
      <c r="I77"/>
      <c r="J77" s="98"/>
      <c r="K77"/>
      <c r="L77"/>
      <c r="M77" s="74"/>
      <c r="N77" s="98"/>
      <c r="O77"/>
      <c r="P77"/>
      <c r="Q77"/>
      <c r="AY77" s="98"/>
      <c r="AZ77"/>
      <c r="BA77"/>
      <c r="BB77"/>
      <c r="BK77" s="98"/>
      <c r="BL77"/>
      <c r="BM77"/>
      <c r="BN77"/>
      <c r="BW77" s="98"/>
      <c r="BX77"/>
      <c r="BY77"/>
      <c r="BZ77"/>
      <c r="CI77" s="98"/>
      <c r="CJ77"/>
      <c r="CK77"/>
      <c r="CL77"/>
    </row>
  </sheetData>
  <sheetProtection/>
  <mergeCells count="56">
    <mergeCell ref="CH4:CI4"/>
    <mergeCell ref="CH6:CH7"/>
    <mergeCell ref="CI6:CI7"/>
    <mergeCell ref="BL6:BL7"/>
    <mergeCell ref="BM6:BQ6"/>
    <mergeCell ref="BR6:BS6"/>
    <mergeCell ref="BV6:BV7"/>
    <mergeCell ref="BT6:BU6"/>
    <mergeCell ref="BX4:CF4"/>
    <mergeCell ref="CD6:CE6"/>
    <mergeCell ref="CF6:CG6"/>
    <mergeCell ref="BW6:BW7"/>
    <mergeCell ref="CR6:CS6"/>
    <mergeCell ref="CJ6:CJ7"/>
    <mergeCell ref="CK6:CO6"/>
    <mergeCell ref="CP6:CQ6"/>
    <mergeCell ref="BX6:BX7"/>
    <mergeCell ref="BY6:CC6"/>
    <mergeCell ref="AZ4:BH4"/>
    <mergeCell ref="AX6:AX7"/>
    <mergeCell ref="AY6:AY7"/>
    <mergeCell ref="AZ6:AZ7"/>
    <mergeCell ref="BA6:BE6"/>
    <mergeCell ref="BF6:BG6"/>
    <mergeCell ref="BH6:BI6"/>
    <mergeCell ref="BL4:BT4"/>
    <mergeCell ref="BJ6:BJ7"/>
    <mergeCell ref="AN4:AV4"/>
    <mergeCell ref="AL6:AL7"/>
    <mergeCell ref="AM6:AM7"/>
    <mergeCell ref="AN6:AN7"/>
    <mergeCell ref="AO6:AS6"/>
    <mergeCell ref="AT6:AU6"/>
    <mergeCell ref="AV6:AW6"/>
    <mergeCell ref="BK6:BK7"/>
    <mergeCell ref="AA4:AJ4"/>
    <mergeCell ref="Y6:Y7"/>
    <mergeCell ref="Z6:Z7"/>
    <mergeCell ref="AA6:AA7"/>
    <mergeCell ref="AB6:AG6"/>
    <mergeCell ref="AH6:AI6"/>
    <mergeCell ref="AJ6:AK6"/>
    <mergeCell ref="O4:W4"/>
    <mergeCell ref="N6:N7"/>
    <mergeCell ref="O6:O7"/>
    <mergeCell ref="P6:T6"/>
    <mergeCell ref="U6:V6"/>
    <mergeCell ref="W6:X6"/>
    <mergeCell ref="M6:M7"/>
    <mergeCell ref="C4:K4"/>
    <mergeCell ref="A6:A7"/>
    <mergeCell ref="B6:B7"/>
    <mergeCell ref="C6:C7"/>
    <mergeCell ref="D6:H6"/>
    <mergeCell ref="I6:J6"/>
    <mergeCell ref="K6:L6"/>
  </mergeCells>
  <printOptions/>
  <pageMargins left="0.65" right="0.31" top="0.5" bottom="0.45" header="0.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154"/>
  <sheetViews>
    <sheetView zoomScalePageLayoutView="0" workbookViewId="0" topLeftCell="CF1">
      <pane ySplit="2670" topLeftCell="A31" activePane="bottomLeft" state="split"/>
      <selection pane="topLeft" activeCell="CH1" sqref="CH1:CS3"/>
      <selection pane="bottomLeft" activeCell="CG49" sqref="CG49"/>
    </sheetView>
  </sheetViews>
  <sheetFormatPr defaultColWidth="7.796875" defaultRowHeight="15"/>
  <cols>
    <col min="1" max="1" width="5" style="3" customWidth="1"/>
    <col min="2" max="2" width="16.09765625" style="3" customWidth="1"/>
    <col min="3" max="3" width="9.19921875" style="3" customWidth="1"/>
    <col min="4" max="4" width="4.3984375" style="3" customWidth="1"/>
    <col min="5" max="5" width="4.19921875" style="3" customWidth="1"/>
    <col min="6" max="7" width="4.09765625" style="3" customWidth="1"/>
    <col min="8" max="8" width="4" style="3" customWidth="1"/>
    <col min="9" max="9" width="8" style="3" customWidth="1"/>
    <col min="10" max="10" width="8" style="95" customWidth="1"/>
    <col min="11" max="11" width="8.8984375" style="3" customWidth="1"/>
    <col min="12" max="12" width="8.19921875" style="3" customWidth="1"/>
    <col min="13" max="13" width="3.8984375" style="3" customWidth="1"/>
    <col min="14" max="14" width="18.5" style="3" customWidth="1"/>
    <col min="15" max="15" width="7.69921875" style="3" customWidth="1"/>
    <col min="16" max="16" width="4.59765625" style="3" customWidth="1"/>
    <col min="17" max="17" width="4.3984375" style="3" customWidth="1"/>
    <col min="18" max="18" width="4.19921875" style="3" customWidth="1"/>
    <col min="19" max="19" width="4.3984375" style="3" customWidth="1"/>
    <col min="20" max="20" width="4.8984375" style="3" customWidth="1"/>
    <col min="21" max="22" width="6.59765625" style="3" customWidth="1"/>
    <col min="23" max="23" width="8.19921875" style="3" customWidth="1"/>
    <col min="24" max="24" width="9.09765625" style="3" customWidth="1"/>
    <col min="25" max="25" width="5.3984375" style="3" customWidth="1"/>
    <col min="26" max="26" width="16.69921875" style="3" customWidth="1"/>
    <col min="27" max="27" width="7.69921875" style="3" customWidth="1"/>
    <col min="28" max="33" width="3.59765625" style="3" customWidth="1"/>
    <col min="34" max="35" width="7.09765625" style="3" customWidth="1"/>
    <col min="36" max="36" width="8.3984375" style="3" customWidth="1"/>
    <col min="37" max="37" width="8.19921875" style="3" customWidth="1"/>
    <col min="38" max="38" width="5.3984375" style="3" customWidth="1"/>
    <col min="39" max="39" width="17.59765625" style="3" customWidth="1"/>
    <col min="40" max="40" width="7.69921875" style="3" customWidth="1"/>
    <col min="41" max="45" width="3.59765625" style="3" customWidth="1"/>
    <col min="46" max="46" width="7.69921875" style="3" customWidth="1"/>
    <col min="47" max="47" width="7.59765625" style="3" customWidth="1"/>
    <col min="48" max="48" width="8.8984375" style="3" customWidth="1"/>
    <col min="49" max="49" width="8.69921875" style="3" customWidth="1"/>
    <col min="50" max="50" width="5.3984375" style="3" customWidth="1"/>
    <col min="51" max="51" width="18.59765625" style="3" customWidth="1"/>
    <col min="52" max="52" width="7.69921875" style="3" customWidth="1"/>
    <col min="53" max="57" width="3.59765625" style="3" customWidth="1"/>
    <col min="58" max="58" width="7.69921875" style="226" customWidth="1"/>
    <col min="59" max="59" width="7.8984375" style="226" customWidth="1"/>
    <col min="60" max="60" width="8.8984375" style="226" customWidth="1"/>
    <col min="61" max="61" width="9.19921875" style="226" customWidth="1"/>
    <col min="62" max="62" width="5.3984375" style="3" customWidth="1"/>
    <col min="63" max="63" width="16.69921875" style="3" customWidth="1"/>
    <col min="64" max="64" width="7.69921875" style="3" customWidth="1"/>
    <col min="65" max="69" width="3.59765625" style="3" customWidth="1"/>
    <col min="70" max="70" width="8.59765625" style="3" customWidth="1"/>
    <col min="71" max="71" width="8" style="3" customWidth="1"/>
    <col min="72" max="72" width="9.3984375" style="3" customWidth="1"/>
    <col min="73" max="73" width="8.59765625" style="3" customWidth="1"/>
    <col min="74" max="74" width="5.3984375" style="3" customWidth="1"/>
    <col min="75" max="75" width="16.69921875" style="3" customWidth="1"/>
    <col min="76" max="76" width="7.69921875" style="3" customWidth="1"/>
    <col min="77" max="81" width="3.59765625" style="3" customWidth="1"/>
    <col min="82" max="83" width="7.59765625" style="3" customWidth="1"/>
    <col min="84" max="84" width="8.5" style="3" customWidth="1"/>
    <col min="85" max="85" width="9" style="3" customWidth="1"/>
    <col min="86" max="86" width="5.3984375" style="3" customWidth="1"/>
    <col min="87" max="87" width="16.69921875" style="3" customWidth="1"/>
    <col min="88" max="88" width="7.69921875" style="3" customWidth="1"/>
    <col min="89" max="93" width="3.59765625" style="3" customWidth="1"/>
    <col min="94" max="95" width="7.09765625" style="3" customWidth="1"/>
    <col min="96" max="96" width="9.09765625" style="3" customWidth="1"/>
    <col min="97" max="97" width="8.5" style="3" customWidth="1"/>
    <col min="98" max="16384" width="7.69921875" style="3" customWidth="1"/>
  </cols>
  <sheetData>
    <row r="1" spans="1:96" ht="14.25">
      <c r="A1" s="1"/>
      <c r="B1" s="2"/>
      <c r="C1" s="2"/>
      <c r="G1" s="1" t="s">
        <v>104</v>
      </c>
      <c r="H1" s="1"/>
      <c r="I1" s="1"/>
      <c r="J1" s="73"/>
      <c r="K1" s="1"/>
      <c r="M1" s="1"/>
      <c r="N1" s="2"/>
      <c r="O1" s="2"/>
      <c r="S1" s="1" t="s">
        <v>104</v>
      </c>
      <c r="T1" s="1"/>
      <c r="U1" s="1"/>
      <c r="V1" s="73"/>
      <c r="W1" s="1"/>
      <c r="Y1" s="1"/>
      <c r="Z1" s="2"/>
      <c r="AA1" s="2"/>
      <c r="AE1" s="1" t="s">
        <v>104</v>
      </c>
      <c r="AF1" s="1"/>
      <c r="AG1" s="1"/>
      <c r="AH1" s="73"/>
      <c r="AI1" s="1"/>
      <c r="AL1" s="1"/>
      <c r="AM1" s="2"/>
      <c r="AN1" s="2"/>
      <c r="AR1" s="1" t="s">
        <v>104</v>
      </c>
      <c r="AS1" s="1"/>
      <c r="AT1" s="1"/>
      <c r="AU1" s="73"/>
      <c r="AV1" s="1"/>
      <c r="AX1" s="1"/>
      <c r="AY1" s="2"/>
      <c r="AZ1" s="2"/>
      <c r="BD1" s="1" t="s">
        <v>104</v>
      </c>
      <c r="BE1" s="1"/>
      <c r="BF1" s="1"/>
      <c r="BG1" s="73"/>
      <c r="BH1" s="1"/>
      <c r="BI1" s="3"/>
      <c r="BJ1" s="1"/>
      <c r="BK1" s="2"/>
      <c r="BL1" s="2"/>
      <c r="BP1" s="1" t="s">
        <v>104</v>
      </c>
      <c r="BQ1" s="1"/>
      <c r="BR1" s="1"/>
      <c r="BS1" s="73"/>
      <c r="BT1" s="1"/>
      <c r="BV1" s="1"/>
      <c r="BW1" s="2"/>
      <c r="BX1" s="2"/>
      <c r="CB1" s="1" t="s">
        <v>104</v>
      </c>
      <c r="CC1" s="1"/>
      <c r="CD1" s="1"/>
      <c r="CE1" s="73"/>
      <c r="CF1" s="1"/>
      <c r="CH1" s="1"/>
      <c r="CI1" s="2"/>
      <c r="CJ1" s="2"/>
      <c r="CN1" s="1" t="s">
        <v>104</v>
      </c>
      <c r="CO1" s="1"/>
      <c r="CP1" s="1"/>
      <c r="CQ1" s="73"/>
      <c r="CR1" s="1"/>
    </row>
    <row r="2" spans="1:96" ht="14.25">
      <c r="A2" s="1"/>
      <c r="B2" s="4"/>
      <c r="C2" s="5"/>
      <c r="D2" s="6"/>
      <c r="G2" s="1" t="s">
        <v>283</v>
      </c>
      <c r="H2" s="1"/>
      <c r="I2" s="1"/>
      <c r="J2" s="73"/>
      <c r="K2" s="1"/>
      <c r="M2" s="1"/>
      <c r="N2" s="4"/>
      <c r="O2" s="5"/>
      <c r="P2" s="6"/>
      <c r="S2" s="1" t="s">
        <v>283</v>
      </c>
      <c r="T2" s="1"/>
      <c r="U2" s="1"/>
      <c r="V2" s="73"/>
      <c r="W2" s="1"/>
      <c r="Y2" s="1"/>
      <c r="Z2" s="4"/>
      <c r="AA2" s="5"/>
      <c r="AB2" s="6"/>
      <c r="AE2" s="1" t="s">
        <v>283</v>
      </c>
      <c r="AF2" s="1"/>
      <c r="AG2" s="1"/>
      <c r="AH2" s="73"/>
      <c r="AI2" s="1"/>
      <c r="AL2" s="1"/>
      <c r="AM2" s="4"/>
      <c r="AN2" s="5"/>
      <c r="AO2" s="6"/>
      <c r="AR2" s="1" t="s">
        <v>283</v>
      </c>
      <c r="AS2" s="1"/>
      <c r="AT2" s="1"/>
      <c r="AU2" s="73"/>
      <c r="AV2" s="1"/>
      <c r="AX2" s="1"/>
      <c r="AY2" s="4"/>
      <c r="AZ2" s="5"/>
      <c r="BA2" s="6"/>
      <c r="BD2" s="1" t="s">
        <v>283</v>
      </c>
      <c r="BE2" s="1"/>
      <c r="BF2" s="1"/>
      <c r="BG2" s="73"/>
      <c r="BH2" s="1"/>
      <c r="BI2" s="3"/>
      <c r="BJ2" s="1"/>
      <c r="BK2" s="4"/>
      <c r="BL2" s="5"/>
      <c r="BM2" s="6"/>
      <c r="BP2" s="1" t="s">
        <v>283</v>
      </c>
      <c r="BQ2" s="1"/>
      <c r="BR2" s="1"/>
      <c r="BS2" s="73"/>
      <c r="BT2" s="1"/>
      <c r="BV2" s="1"/>
      <c r="BW2" s="4"/>
      <c r="BX2" s="5"/>
      <c r="BY2" s="6"/>
      <c r="CB2" s="1" t="s">
        <v>283</v>
      </c>
      <c r="CC2" s="1"/>
      <c r="CD2" s="1"/>
      <c r="CE2" s="73"/>
      <c r="CF2" s="1"/>
      <c r="CH2" s="1"/>
      <c r="CI2" s="4"/>
      <c r="CJ2" s="5"/>
      <c r="CK2" s="6"/>
      <c r="CN2" s="1" t="s">
        <v>283</v>
      </c>
      <c r="CO2" s="1"/>
      <c r="CP2" s="1"/>
      <c r="CQ2" s="73"/>
      <c r="CR2" s="1"/>
    </row>
    <row r="3" spans="1:96" ht="14.25">
      <c r="A3" s="1"/>
      <c r="B3" s="4"/>
      <c r="C3" s="5"/>
      <c r="D3" s="6"/>
      <c r="E3" s="1"/>
      <c r="F3" s="1"/>
      <c r="G3" s="1"/>
      <c r="H3" s="1"/>
      <c r="I3" s="1"/>
      <c r="J3" s="73"/>
      <c r="K3" s="1" t="s">
        <v>119</v>
      </c>
      <c r="M3" s="1"/>
      <c r="N3" s="4"/>
      <c r="O3" s="5"/>
      <c r="P3" s="6"/>
      <c r="Q3" s="1"/>
      <c r="R3" s="1"/>
      <c r="S3" s="1"/>
      <c r="T3" s="1"/>
      <c r="U3" s="1"/>
      <c r="V3" s="73"/>
      <c r="W3" s="1" t="s">
        <v>119</v>
      </c>
      <c r="Y3" s="1"/>
      <c r="Z3" s="4"/>
      <c r="AA3" s="5"/>
      <c r="AB3" s="6"/>
      <c r="AC3" s="1"/>
      <c r="AD3" s="1"/>
      <c r="AE3" s="1"/>
      <c r="AF3" s="1"/>
      <c r="AG3" s="1"/>
      <c r="AH3" s="73"/>
      <c r="AI3" s="1" t="s">
        <v>119</v>
      </c>
      <c r="AL3" s="1"/>
      <c r="AM3" s="4"/>
      <c r="AN3" s="5"/>
      <c r="AO3" s="6"/>
      <c r="AP3" s="1"/>
      <c r="AQ3" s="1"/>
      <c r="AR3" s="1"/>
      <c r="AS3" s="1"/>
      <c r="AT3" s="1"/>
      <c r="AU3" s="73"/>
      <c r="AV3" s="1" t="s">
        <v>119</v>
      </c>
      <c r="AX3" s="1"/>
      <c r="AY3" s="4"/>
      <c r="AZ3" s="5"/>
      <c r="BA3" s="6"/>
      <c r="BB3" s="1"/>
      <c r="BC3" s="1"/>
      <c r="BD3" s="1"/>
      <c r="BE3" s="1"/>
      <c r="BF3" s="1"/>
      <c r="BG3" s="73"/>
      <c r="BH3" s="1" t="s">
        <v>119</v>
      </c>
      <c r="BI3" s="3"/>
      <c r="BJ3" s="1"/>
      <c r="BK3" s="4"/>
      <c r="BL3" s="5"/>
      <c r="BM3" s="6"/>
      <c r="BN3" s="1"/>
      <c r="BO3" s="1"/>
      <c r="BP3" s="1"/>
      <c r="BQ3" s="1"/>
      <c r="BR3" s="1"/>
      <c r="BS3" s="73"/>
      <c r="BT3" s="1" t="s">
        <v>119</v>
      </c>
      <c r="BV3" s="1"/>
      <c r="BW3" s="4"/>
      <c r="BX3" s="5"/>
      <c r="BY3" s="6"/>
      <c r="BZ3" s="1"/>
      <c r="CA3" s="1"/>
      <c r="CB3" s="1"/>
      <c r="CC3" s="1"/>
      <c r="CD3" s="1"/>
      <c r="CE3" s="73"/>
      <c r="CF3" s="1" t="s">
        <v>119</v>
      </c>
      <c r="CH3" s="1"/>
      <c r="CI3" s="4"/>
      <c r="CJ3" s="5"/>
      <c r="CK3" s="6"/>
      <c r="CL3" s="1"/>
      <c r="CM3" s="1"/>
      <c r="CN3" s="1"/>
      <c r="CO3" s="1"/>
      <c r="CP3" s="1"/>
      <c r="CQ3" s="73"/>
      <c r="CR3" s="1" t="s">
        <v>119</v>
      </c>
    </row>
    <row r="4" spans="1:97" ht="21" customHeight="1">
      <c r="A4" s="7" t="s">
        <v>109</v>
      </c>
      <c r="C4" s="301" t="s">
        <v>120</v>
      </c>
      <c r="D4" s="309"/>
      <c r="E4" s="309"/>
      <c r="F4" s="309"/>
      <c r="G4" s="309"/>
      <c r="H4" s="309"/>
      <c r="I4" s="309"/>
      <c r="J4" s="309"/>
      <c r="K4" s="309"/>
      <c r="L4" s="309"/>
      <c r="M4" s="7"/>
      <c r="N4" s="7" t="s">
        <v>109</v>
      </c>
      <c r="O4" s="301" t="s">
        <v>121</v>
      </c>
      <c r="P4" s="309"/>
      <c r="Q4" s="309"/>
      <c r="R4" s="309"/>
      <c r="S4" s="309"/>
      <c r="T4" s="309"/>
      <c r="U4" s="309"/>
      <c r="V4" s="309"/>
      <c r="W4" s="309"/>
      <c r="X4" s="309"/>
      <c r="Y4" s="7" t="s">
        <v>109</v>
      </c>
      <c r="AA4" s="301" t="s">
        <v>282</v>
      </c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7"/>
      <c r="AM4" s="7" t="s">
        <v>109</v>
      </c>
      <c r="AN4" s="301" t="s">
        <v>123</v>
      </c>
      <c r="AO4" s="309"/>
      <c r="AP4" s="309"/>
      <c r="AQ4" s="309"/>
      <c r="AR4" s="309"/>
      <c r="AS4" s="309"/>
      <c r="AT4" s="309"/>
      <c r="AU4" s="309"/>
      <c r="AV4" s="309"/>
      <c r="AW4" s="309"/>
      <c r="AX4" s="7"/>
      <c r="AY4" s="7" t="s">
        <v>109</v>
      </c>
      <c r="AZ4" s="301" t="s">
        <v>122</v>
      </c>
      <c r="BA4" s="309"/>
      <c r="BB4" s="309"/>
      <c r="BC4" s="309"/>
      <c r="BD4" s="309"/>
      <c r="BE4" s="309"/>
      <c r="BF4" s="309"/>
      <c r="BG4" s="309"/>
      <c r="BH4" s="309"/>
      <c r="BI4" s="309"/>
      <c r="BJ4" s="301" t="s">
        <v>109</v>
      </c>
      <c r="BK4" s="301"/>
      <c r="BL4" s="301" t="s">
        <v>126</v>
      </c>
      <c r="BM4" s="309"/>
      <c r="BN4" s="309"/>
      <c r="BO4" s="309"/>
      <c r="BP4" s="309"/>
      <c r="BQ4" s="309"/>
      <c r="BR4" s="309"/>
      <c r="BS4" s="309"/>
      <c r="BT4" s="309"/>
      <c r="BU4" s="309"/>
      <c r="BV4" s="7"/>
      <c r="BW4" s="7" t="s">
        <v>109</v>
      </c>
      <c r="BX4" s="301" t="s">
        <v>124</v>
      </c>
      <c r="BY4" s="309"/>
      <c r="BZ4" s="309"/>
      <c r="CA4" s="309"/>
      <c r="CB4" s="309"/>
      <c r="CC4" s="309"/>
      <c r="CD4" s="309"/>
      <c r="CE4" s="309"/>
      <c r="CF4" s="309"/>
      <c r="CG4" s="309"/>
      <c r="CH4" s="7"/>
      <c r="CI4" s="7" t="s">
        <v>109</v>
      </c>
      <c r="CJ4" s="301" t="s">
        <v>125</v>
      </c>
      <c r="CK4" s="309"/>
      <c r="CL4" s="309"/>
      <c r="CM4" s="309"/>
      <c r="CN4" s="309"/>
      <c r="CO4" s="309"/>
      <c r="CP4" s="309"/>
      <c r="CQ4" s="309"/>
      <c r="CR4" s="309"/>
      <c r="CS4" s="309"/>
    </row>
    <row r="5" spans="1:96" ht="15.75" customHeight="1">
      <c r="A5" s="8"/>
      <c r="B5" s="8"/>
      <c r="C5" s="8"/>
      <c r="D5" s="9"/>
      <c r="E5" s="8"/>
      <c r="F5" s="10"/>
      <c r="G5" s="11"/>
      <c r="H5" s="11"/>
      <c r="I5" s="11"/>
      <c r="J5" s="90"/>
      <c r="K5" s="11"/>
      <c r="M5" s="8"/>
      <c r="N5" s="8"/>
      <c r="O5" s="8"/>
      <c r="P5" s="9"/>
      <c r="Q5" s="8"/>
      <c r="R5" s="10"/>
      <c r="S5" s="11"/>
      <c r="T5" s="11"/>
      <c r="U5" s="11"/>
      <c r="V5" s="90"/>
      <c r="W5" s="11"/>
      <c r="Y5" s="8"/>
      <c r="Z5" s="8"/>
      <c r="AA5" s="8"/>
      <c r="AB5" s="9"/>
      <c r="AC5" s="8"/>
      <c r="AD5" s="10"/>
      <c r="AE5" s="11"/>
      <c r="AF5" s="11"/>
      <c r="AG5" s="11"/>
      <c r="AH5" s="11"/>
      <c r="AI5" s="90"/>
      <c r="AJ5" s="11"/>
      <c r="AL5" s="8"/>
      <c r="AM5" s="8"/>
      <c r="AN5" s="8"/>
      <c r="AO5" s="9"/>
      <c r="AP5" s="8"/>
      <c r="AQ5" s="10"/>
      <c r="AR5" s="11"/>
      <c r="AS5" s="11"/>
      <c r="AT5" s="11"/>
      <c r="AU5" s="90"/>
      <c r="AV5" s="11"/>
      <c r="AX5" s="8"/>
      <c r="AY5" s="8"/>
      <c r="AZ5" s="8"/>
      <c r="BA5" s="9"/>
      <c r="BB5" s="8"/>
      <c r="BC5" s="10"/>
      <c r="BD5" s="11"/>
      <c r="BE5" s="11"/>
      <c r="BF5" s="10"/>
      <c r="BG5" s="227"/>
      <c r="BH5" s="10"/>
      <c r="BJ5" s="8"/>
      <c r="BK5" s="8"/>
      <c r="BL5" s="8"/>
      <c r="BM5" s="9"/>
      <c r="BN5" s="8"/>
      <c r="BO5" s="10"/>
      <c r="BP5" s="11"/>
      <c r="BQ5" s="11"/>
      <c r="BR5" s="11"/>
      <c r="BS5" s="90"/>
      <c r="BT5" s="11"/>
      <c r="BV5" s="8"/>
      <c r="BW5" s="8"/>
      <c r="BX5" s="8"/>
      <c r="BY5" s="9"/>
      <c r="BZ5" s="8"/>
      <c r="CA5" s="10"/>
      <c r="CB5" s="11"/>
      <c r="CC5" s="11"/>
      <c r="CD5" s="11"/>
      <c r="CE5" s="90"/>
      <c r="CF5" s="11"/>
      <c r="CH5" s="8"/>
      <c r="CI5" s="8"/>
      <c r="CJ5" s="8"/>
      <c r="CK5" s="9"/>
      <c r="CL5" s="8"/>
      <c r="CM5" s="10"/>
      <c r="CN5" s="11"/>
      <c r="CO5" s="11"/>
      <c r="CP5" s="11"/>
      <c r="CQ5" s="90"/>
      <c r="CR5" s="11"/>
    </row>
    <row r="6" spans="1:97" s="13" customFormat="1" ht="15" customHeight="1">
      <c r="A6" s="299" t="s">
        <v>0</v>
      </c>
      <c r="B6" s="302" t="s">
        <v>1</v>
      </c>
      <c r="C6" s="304" t="s">
        <v>2</v>
      </c>
      <c r="D6" s="306" t="s">
        <v>3</v>
      </c>
      <c r="E6" s="306"/>
      <c r="F6" s="306"/>
      <c r="G6" s="306"/>
      <c r="H6" s="306"/>
      <c r="I6" s="307" t="s">
        <v>100</v>
      </c>
      <c r="J6" s="307"/>
      <c r="K6" s="307" t="s">
        <v>272</v>
      </c>
      <c r="L6" s="307"/>
      <c r="M6" s="299" t="s">
        <v>0</v>
      </c>
      <c r="N6" s="302" t="s">
        <v>1</v>
      </c>
      <c r="O6" s="304" t="s">
        <v>2</v>
      </c>
      <c r="P6" s="306" t="s">
        <v>3</v>
      </c>
      <c r="Q6" s="306"/>
      <c r="R6" s="306"/>
      <c r="S6" s="306"/>
      <c r="T6" s="306"/>
      <c r="U6" s="307" t="s">
        <v>100</v>
      </c>
      <c r="V6" s="307"/>
      <c r="W6" s="307" t="s">
        <v>272</v>
      </c>
      <c r="X6" s="307"/>
      <c r="Y6" s="299" t="s">
        <v>0</v>
      </c>
      <c r="Z6" s="302" t="s">
        <v>1</v>
      </c>
      <c r="AA6" s="304" t="s">
        <v>2</v>
      </c>
      <c r="AB6" s="306" t="s">
        <v>3</v>
      </c>
      <c r="AC6" s="306"/>
      <c r="AD6" s="306"/>
      <c r="AE6" s="306"/>
      <c r="AF6" s="306"/>
      <c r="AG6" s="306"/>
      <c r="AH6" s="307" t="s">
        <v>100</v>
      </c>
      <c r="AI6" s="307"/>
      <c r="AJ6" s="307" t="s">
        <v>272</v>
      </c>
      <c r="AK6" s="307"/>
      <c r="AL6" s="299" t="s">
        <v>0</v>
      </c>
      <c r="AM6" s="302" t="s">
        <v>1</v>
      </c>
      <c r="AN6" s="304" t="s">
        <v>2</v>
      </c>
      <c r="AO6" s="306" t="s">
        <v>3</v>
      </c>
      <c r="AP6" s="306"/>
      <c r="AQ6" s="306"/>
      <c r="AR6" s="306"/>
      <c r="AS6" s="306"/>
      <c r="AT6" s="307" t="s">
        <v>100</v>
      </c>
      <c r="AU6" s="307"/>
      <c r="AV6" s="307" t="s">
        <v>272</v>
      </c>
      <c r="AW6" s="307"/>
      <c r="AX6" s="299" t="s">
        <v>0</v>
      </c>
      <c r="AY6" s="302" t="s">
        <v>1</v>
      </c>
      <c r="AZ6" s="304" t="s">
        <v>2</v>
      </c>
      <c r="BA6" s="306" t="s">
        <v>3</v>
      </c>
      <c r="BB6" s="306"/>
      <c r="BC6" s="306"/>
      <c r="BD6" s="306"/>
      <c r="BE6" s="306"/>
      <c r="BF6" s="307" t="s">
        <v>100</v>
      </c>
      <c r="BG6" s="307"/>
      <c r="BH6" s="307" t="s">
        <v>272</v>
      </c>
      <c r="BI6" s="307"/>
      <c r="BJ6" s="299" t="s">
        <v>0</v>
      </c>
      <c r="BK6" s="302" t="s">
        <v>1</v>
      </c>
      <c r="BL6" s="304" t="s">
        <v>2</v>
      </c>
      <c r="BM6" s="306" t="s">
        <v>3</v>
      </c>
      <c r="BN6" s="306"/>
      <c r="BO6" s="306"/>
      <c r="BP6" s="306"/>
      <c r="BQ6" s="306"/>
      <c r="BR6" s="307" t="s">
        <v>100</v>
      </c>
      <c r="BS6" s="307"/>
      <c r="BT6" s="307" t="s">
        <v>272</v>
      </c>
      <c r="BU6" s="307"/>
      <c r="BV6" s="299" t="s">
        <v>0</v>
      </c>
      <c r="BW6" s="302" t="s">
        <v>1</v>
      </c>
      <c r="BX6" s="304" t="s">
        <v>2</v>
      </c>
      <c r="BY6" s="306" t="s">
        <v>3</v>
      </c>
      <c r="BZ6" s="306"/>
      <c r="CA6" s="306"/>
      <c r="CB6" s="306"/>
      <c r="CC6" s="306"/>
      <c r="CD6" s="307" t="s">
        <v>100</v>
      </c>
      <c r="CE6" s="307"/>
      <c r="CF6" s="307" t="s">
        <v>272</v>
      </c>
      <c r="CG6" s="307"/>
      <c r="CH6" s="299" t="s">
        <v>0</v>
      </c>
      <c r="CI6" s="302" t="s">
        <v>1</v>
      </c>
      <c r="CJ6" s="304" t="s">
        <v>2</v>
      </c>
      <c r="CK6" s="306" t="s">
        <v>3</v>
      </c>
      <c r="CL6" s="306"/>
      <c r="CM6" s="306"/>
      <c r="CN6" s="306"/>
      <c r="CO6" s="306"/>
      <c r="CP6" s="307" t="s">
        <v>100</v>
      </c>
      <c r="CQ6" s="307"/>
      <c r="CR6" s="307" t="s">
        <v>272</v>
      </c>
      <c r="CS6" s="307"/>
    </row>
    <row r="7" spans="1:97" s="13" customFormat="1" ht="15">
      <c r="A7" s="300"/>
      <c r="B7" s="303"/>
      <c r="C7" s="305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24" t="s">
        <v>101</v>
      </c>
      <c r="J7" s="91" t="s">
        <v>102</v>
      </c>
      <c r="K7" s="24" t="s">
        <v>101</v>
      </c>
      <c r="L7" s="24" t="s">
        <v>102</v>
      </c>
      <c r="M7" s="300"/>
      <c r="N7" s="303"/>
      <c r="O7" s="305"/>
      <c r="P7" s="12">
        <v>1</v>
      </c>
      <c r="Q7" s="12">
        <v>2</v>
      </c>
      <c r="R7" s="12">
        <v>3</v>
      </c>
      <c r="S7" s="12">
        <v>4</v>
      </c>
      <c r="T7" s="12">
        <v>5</v>
      </c>
      <c r="U7" s="24" t="s">
        <v>101</v>
      </c>
      <c r="V7" s="91" t="s">
        <v>102</v>
      </c>
      <c r="W7" s="24" t="s">
        <v>101</v>
      </c>
      <c r="X7" s="24" t="s">
        <v>102</v>
      </c>
      <c r="Y7" s="300"/>
      <c r="Z7" s="303"/>
      <c r="AA7" s="305"/>
      <c r="AB7" s="12">
        <v>1</v>
      </c>
      <c r="AC7" s="12">
        <v>2</v>
      </c>
      <c r="AD7" s="12">
        <v>3</v>
      </c>
      <c r="AE7" s="12">
        <v>4</v>
      </c>
      <c r="AF7" s="12">
        <v>5</v>
      </c>
      <c r="AG7" s="12">
        <v>6</v>
      </c>
      <c r="AH7" s="24" t="s">
        <v>101</v>
      </c>
      <c r="AI7" s="91" t="s">
        <v>102</v>
      </c>
      <c r="AJ7" s="24" t="s">
        <v>101</v>
      </c>
      <c r="AK7" s="24" t="s">
        <v>102</v>
      </c>
      <c r="AL7" s="300"/>
      <c r="AM7" s="303"/>
      <c r="AN7" s="305"/>
      <c r="AO7" s="12">
        <v>1</v>
      </c>
      <c r="AP7" s="12">
        <v>2</v>
      </c>
      <c r="AQ7" s="12">
        <v>3</v>
      </c>
      <c r="AR7" s="12">
        <v>4</v>
      </c>
      <c r="AS7" s="12">
        <v>5</v>
      </c>
      <c r="AT7" s="24" t="s">
        <v>101</v>
      </c>
      <c r="AU7" s="91" t="s">
        <v>102</v>
      </c>
      <c r="AV7" s="24" t="s">
        <v>101</v>
      </c>
      <c r="AW7" s="24" t="s">
        <v>102</v>
      </c>
      <c r="AX7" s="300"/>
      <c r="AY7" s="303"/>
      <c r="AZ7" s="305"/>
      <c r="BA7" s="12">
        <v>1</v>
      </c>
      <c r="BB7" s="12">
        <v>2</v>
      </c>
      <c r="BC7" s="12">
        <v>3</v>
      </c>
      <c r="BD7" s="12">
        <v>4</v>
      </c>
      <c r="BE7" s="12">
        <v>5</v>
      </c>
      <c r="BF7" s="24" t="s">
        <v>101</v>
      </c>
      <c r="BG7" s="91" t="s">
        <v>102</v>
      </c>
      <c r="BH7" s="24" t="s">
        <v>101</v>
      </c>
      <c r="BI7" s="103" t="s">
        <v>102</v>
      </c>
      <c r="BJ7" s="300"/>
      <c r="BK7" s="303"/>
      <c r="BL7" s="305"/>
      <c r="BM7" s="12">
        <v>1</v>
      </c>
      <c r="BN7" s="12">
        <v>2</v>
      </c>
      <c r="BO7" s="12">
        <v>3</v>
      </c>
      <c r="BP7" s="12">
        <v>4</v>
      </c>
      <c r="BQ7" s="12">
        <v>5</v>
      </c>
      <c r="BR7" s="24" t="s">
        <v>101</v>
      </c>
      <c r="BS7" s="91" t="s">
        <v>102</v>
      </c>
      <c r="BT7" s="24" t="s">
        <v>101</v>
      </c>
      <c r="BU7" s="24" t="s">
        <v>102</v>
      </c>
      <c r="BV7" s="300"/>
      <c r="BW7" s="303"/>
      <c r="BX7" s="305"/>
      <c r="BY7" s="12">
        <v>1</v>
      </c>
      <c r="BZ7" s="12">
        <v>2</v>
      </c>
      <c r="CA7" s="12">
        <v>3</v>
      </c>
      <c r="CB7" s="12">
        <v>4</v>
      </c>
      <c r="CC7" s="12">
        <v>5</v>
      </c>
      <c r="CD7" s="24" t="s">
        <v>101</v>
      </c>
      <c r="CE7" s="91" t="s">
        <v>102</v>
      </c>
      <c r="CF7" s="24" t="s">
        <v>101</v>
      </c>
      <c r="CG7" s="24" t="s">
        <v>102</v>
      </c>
      <c r="CH7" s="300"/>
      <c r="CI7" s="303"/>
      <c r="CJ7" s="305"/>
      <c r="CK7" s="12">
        <v>1</v>
      </c>
      <c r="CL7" s="12">
        <v>2</v>
      </c>
      <c r="CM7" s="12">
        <v>3</v>
      </c>
      <c r="CN7" s="12">
        <v>4</v>
      </c>
      <c r="CO7" s="12">
        <v>5</v>
      </c>
      <c r="CP7" s="24" t="s">
        <v>101</v>
      </c>
      <c r="CQ7" s="91" t="s">
        <v>102</v>
      </c>
      <c r="CR7" s="24" t="s">
        <v>101</v>
      </c>
      <c r="CS7" s="24" t="s">
        <v>102</v>
      </c>
    </row>
    <row r="8" spans="1:97" ht="15">
      <c r="A8" s="77">
        <v>1</v>
      </c>
      <c r="B8" s="78" t="s">
        <v>4</v>
      </c>
      <c r="C8" s="79" t="s">
        <v>5</v>
      </c>
      <c r="D8" s="80">
        <v>3</v>
      </c>
      <c r="E8" s="59">
        <v>2</v>
      </c>
      <c r="F8" s="59">
        <v>8</v>
      </c>
      <c r="G8" s="59">
        <v>5</v>
      </c>
      <c r="H8" s="59">
        <v>5</v>
      </c>
      <c r="I8" s="59">
        <v>5</v>
      </c>
      <c r="J8" s="81"/>
      <c r="K8" s="59">
        <f>ROUND((SUM(D8:H8)/5*0.3+I8*0.7),0)</f>
        <v>5</v>
      </c>
      <c r="L8" s="59"/>
      <c r="M8" s="77">
        <v>1</v>
      </c>
      <c r="N8" s="78" t="s">
        <v>4</v>
      </c>
      <c r="O8" s="79" t="s">
        <v>5</v>
      </c>
      <c r="P8" s="80">
        <v>6</v>
      </c>
      <c r="Q8" s="59">
        <v>6</v>
      </c>
      <c r="R8" s="59">
        <v>7</v>
      </c>
      <c r="S8" s="59">
        <v>6</v>
      </c>
      <c r="T8" s="59">
        <v>6</v>
      </c>
      <c r="U8" s="59">
        <v>5</v>
      </c>
      <c r="V8" s="81"/>
      <c r="W8" s="59">
        <f>ROUND((SUM(P8:T8)/5*0.3+U8*0.7),0)</f>
        <v>5</v>
      </c>
      <c r="X8" s="59"/>
      <c r="Y8" s="77">
        <v>1</v>
      </c>
      <c r="Z8" s="78" t="s">
        <v>4</v>
      </c>
      <c r="AA8" s="79" t="s">
        <v>5</v>
      </c>
      <c r="AB8" s="80">
        <v>4</v>
      </c>
      <c r="AC8" s="59">
        <v>5</v>
      </c>
      <c r="AD8" s="59">
        <v>5</v>
      </c>
      <c r="AE8" s="59">
        <v>6</v>
      </c>
      <c r="AF8" s="59">
        <v>4</v>
      </c>
      <c r="AG8" s="59">
        <v>5</v>
      </c>
      <c r="AH8" s="59">
        <v>5</v>
      </c>
      <c r="AI8" s="81"/>
      <c r="AJ8" s="59">
        <f>ROUND((SUM(AB8:AG8)/6*0.3+AH8*0.7),0)</f>
        <v>5</v>
      </c>
      <c r="AK8" s="59"/>
      <c r="AL8" s="77">
        <v>1</v>
      </c>
      <c r="AM8" s="78" t="s">
        <v>4</v>
      </c>
      <c r="AN8" s="79" t="s">
        <v>5</v>
      </c>
      <c r="AO8" s="80">
        <v>5</v>
      </c>
      <c r="AP8" s="59">
        <v>6</v>
      </c>
      <c r="AQ8" s="59">
        <v>6</v>
      </c>
      <c r="AR8" s="59"/>
      <c r="AS8" s="59"/>
      <c r="AT8" s="59">
        <v>4</v>
      </c>
      <c r="AU8" s="81"/>
      <c r="AV8" s="59">
        <f>ROUND((SUM(AO8:AS8)/3*0.3+AT8*0.7),0)</f>
        <v>5</v>
      </c>
      <c r="AW8" s="59"/>
      <c r="AX8" s="77">
        <v>1</v>
      </c>
      <c r="AY8" s="78" t="s">
        <v>4</v>
      </c>
      <c r="AZ8" s="79" t="s">
        <v>5</v>
      </c>
      <c r="BA8" s="80">
        <v>5</v>
      </c>
      <c r="BB8" s="59">
        <v>6</v>
      </c>
      <c r="BC8" s="59">
        <v>6</v>
      </c>
      <c r="BD8" s="59">
        <v>4</v>
      </c>
      <c r="BE8" s="59">
        <v>7</v>
      </c>
      <c r="BF8" s="77">
        <v>4</v>
      </c>
      <c r="BG8" s="77">
        <v>7</v>
      </c>
      <c r="BH8" s="77">
        <f>ROUND((SUM(BA8:BE8)/5*0.3+BF8*0.7),0)</f>
        <v>4</v>
      </c>
      <c r="BI8" s="77">
        <f>ROUND((SUM(BA8:BE8)/5*0.3+BG8*0.7),0)</f>
        <v>7</v>
      </c>
      <c r="BJ8" s="77">
        <v>1</v>
      </c>
      <c r="BK8" s="78" t="s">
        <v>4</v>
      </c>
      <c r="BL8" s="79" t="s">
        <v>5</v>
      </c>
      <c r="BM8" s="80">
        <v>4</v>
      </c>
      <c r="BN8" s="59">
        <v>5</v>
      </c>
      <c r="BO8" s="59">
        <v>7</v>
      </c>
      <c r="BP8" s="59"/>
      <c r="BQ8" s="59"/>
      <c r="BR8" s="59">
        <v>5</v>
      </c>
      <c r="BS8" s="81"/>
      <c r="BT8" s="59">
        <f>ROUND((SUM(BM8:BQ8)/3*0.3+BR8*0.7),0)</f>
        <v>5</v>
      </c>
      <c r="BU8" s="59"/>
      <c r="BV8" s="77">
        <v>1</v>
      </c>
      <c r="BW8" s="78" t="s">
        <v>4</v>
      </c>
      <c r="BX8" s="79" t="s">
        <v>5</v>
      </c>
      <c r="BY8" s="80"/>
      <c r="BZ8" s="59"/>
      <c r="CA8" s="59"/>
      <c r="CB8" s="59"/>
      <c r="CC8" s="59"/>
      <c r="CD8" s="80">
        <v>7</v>
      </c>
      <c r="CE8" s="81"/>
      <c r="CF8" s="59">
        <f>CD8</f>
        <v>7</v>
      </c>
      <c r="CG8" s="59"/>
      <c r="CH8" s="77">
        <v>1</v>
      </c>
      <c r="CI8" s="78" t="s">
        <v>4</v>
      </c>
      <c r="CJ8" s="79" t="s">
        <v>5</v>
      </c>
      <c r="CK8" s="80"/>
      <c r="CL8" s="59"/>
      <c r="CM8" s="59"/>
      <c r="CN8" s="59"/>
      <c r="CO8" s="59"/>
      <c r="CP8" s="59">
        <v>5</v>
      </c>
      <c r="CQ8" s="81"/>
      <c r="CR8" s="59">
        <f>CP8</f>
        <v>5</v>
      </c>
      <c r="CS8" s="59"/>
    </row>
    <row r="9" spans="1:97" ht="15">
      <c r="A9" s="82">
        <v>2</v>
      </c>
      <c r="B9" s="83" t="s">
        <v>6</v>
      </c>
      <c r="C9" s="84" t="s">
        <v>7</v>
      </c>
      <c r="D9" s="61">
        <v>0</v>
      </c>
      <c r="E9" s="60">
        <v>6</v>
      </c>
      <c r="F9" s="60">
        <v>6</v>
      </c>
      <c r="G9" s="60">
        <v>5</v>
      </c>
      <c r="H9" s="60">
        <v>8</v>
      </c>
      <c r="I9" s="60">
        <v>5</v>
      </c>
      <c r="J9" s="92"/>
      <c r="K9" s="60">
        <f aca="true" t="shared" si="0" ref="K9:K64">ROUND((SUM(D9:H9)/5*0.3+I9*0.7),0)</f>
        <v>5</v>
      </c>
      <c r="L9" s="60"/>
      <c r="M9" s="82">
        <v>2</v>
      </c>
      <c r="N9" s="83" t="s">
        <v>6</v>
      </c>
      <c r="O9" s="84" t="s">
        <v>7</v>
      </c>
      <c r="P9" s="61">
        <v>5</v>
      </c>
      <c r="Q9" s="60">
        <v>6</v>
      </c>
      <c r="R9" s="60">
        <v>6</v>
      </c>
      <c r="S9" s="60">
        <v>5</v>
      </c>
      <c r="T9" s="60">
        <v>6</v>
      </c>
      <c r="U9" s="60">
        <v>6</v>
      </c>
      <c r="V9" s="92"/>
      <c r="W9" s="60">
        <f aca="true" t="shared" si="1" ref="W9:W66">ROUND((SUM(P9:T9)/5*0.3+U9*0.7),0)</f>
        <v>6</v>
      </c>
      <c r="X9" s="60"/>
      <c r="Y9" s="82">
        <v>2</v>
      </c>
      <c r="Z9" s="83" t="s">
        <v>6</v>
      </c>
      <c r="AA9" s="84" t="s">
        <v>7</v>
      </c>
      <c r="AB9" s="61">
        <v>5</v>
      </c>
      <c r="AC9" s="60">
        <v>6</v>
      </c>
      <c r="AD9" s="60">
        <v>7</v>
      </c>
      <c r="AE9" s="60">
        <v>7</v>
      </c>
      <c r="AF9" s="60">
        <v>6</v>
      </c>
      <c r="AG9" s="60">
        <v>5</v>
      </c>
      <c r="AH9" s="60">
        <v>6</v>
      </c>
      <c r="AI9" s="92"/>
      <c r="AJ9" s="60">
        <f aca="true" t="shared" si="2" ref="AJ9:AJ53">ROUND((SUM(AB9:AG9)/6*0.3+AH9*0.7),0)</f>
        <v>6</v>
      </c>
      <c r="AK9" s="60"/>
      <c r="AL9" s="82">
        <v>2</v>
      </c>
      <c r="AM9" s="83" t="s">
        <v>6</v>
      </c>
      <c r="AN9" s="84" t="s">
        <v>7</v>
      </c>
      <c r="AO9" s="61">
        <v>6</v>
      </c>
      <c r="AP9" s="60">
        <v>6</v>
      </c>
      <c r="AQ9" s="60">
        <v>6</v>
      </c>
      <c r="AR9" s="60"/>
      <c r="AS9" s="60"/>
      <c r="AT9" s="60">
        <v>4</v>
      </c>
      <c r="AU9" s="92">
        <v>6</v>
      </c>
      <c r="AV9" s="60">
        <f aca="true" t="shared" si="3" ref="AV9:AV65">ROUND((SUM(AO9:AS9)/3*0.3+AT9*0.7),0)</f>
        <v>5</v>
      </c>
      <c r="AW9" s="60">
        <f>ROUND((SUM(AO9:AS9)/3*0.3+AU9*0.7),0)</f>
        <v>6</v>
      </c>
      <c r="AX9" s="82">
        <v>2</v>
      </c>
      <c r="AY9" s="83" t="s">
        <v>6</v>
      </c>
      <c r="AZ9" s="84" t="s">
        <v>7</v>
      </c>
      <c r="BA9" s="61">
        <v>4</v>
      </c>
      <c r="BB9" s="60">
        <v>5</v>
      </c>
      <c r="BC9" s="60">
        <v>6</v>
      </c>
      <c r="BD9" s="60">
        <v>6</v>
      </c>
      <c r="BE9" s="60">
        <v>6</v>
      </c>
      <c r="BF9" s="82">
        <v>5</v>
      </c>
      <c r="BG9" s="82"/>
      <c r="BH9" s="82">
        <f aca="true" t="shared" si="4" ref="BH9:BH66">ROUND((SUM(BA9:BE9)/5*0.3+BF9*0.7),0)</f>
        <v>5</v>
      </c>
      <c r="BI9" s="229"/>
      <c r="BJ9" s="82">
        <v>2</v>
      </c>
      <c r="BK9" s="83" t="s">
        <v>6</v>
      </c>
      <c r="BL9" s="84" t="s">
        <v>7</v>
      </c>
      <c r="BM9" s="61">
        <v>5</v>
      </c>
      <c r="BN9" s="60">
        <v>6</v>
      </c>
      <c r="BO9" s="60">
        <v>7</v>
      </c>
      <c r="BP9" s="60"/>
      <c r="BQ9" s="60"/>
      <c r="BR9" s="60">
        <v>6</v>
      </c>
      <c r="BS9" s="92"/>
      <c r="BT9" s="60">
        <f aca="true" t="shared" si="5" ref="BT9:BT65">ROUND((SUM(BM9:BQ9)/3*0.3+BR9*0.7),0)</f>
        <v>6</v>
      </c>
      <c r="BU9" s="60"/>
      <c r="BV9" s="82">
        <v>2</v>
      </c>
      <c r="BW9" s="83" t="s">
        <v>6</v>
      </c>
      <c r="BX9" s="84" t="s">
        <v>7</v>
      </c>
      <c r="BY9" s="61"/>
      <c r="BZ9" s="60"/>
      <c r="CA9" s="60"/>
      <c r="CB9" s="60"/>
      <c r="CC9" s="60"/>
      <c r="CD9" s="61">
        <v>7</v>
      </c>
      <c r="CE9" s="92"/>
      <c r="CF9" s="60">
        <f aca="true" t="shared" si="6" ref="CF9:CF66">CD9</f>
        <v>7</v>
      </c>
      <c r="CG9" s="60"/>
      <c r="CH9" s="82">
        <v>2</v>
      </c>
      <c r="CI9" s="83" t="s">
        <v>6</v>
      </c>
      <c r="CJ9" s="84" t="s">
        <v>7</v>
      </c>
      <c r="CK9" s="61"/>
      <c r="CL9" s="60"/>
      <c r="CM9" s="60"/>
      <c r="CN9" s="60"/>
      <c r="CO9" s="60"/>
      <c r="CP9" s="60">
        <v>6</v>
      </c>
      <c r="CQ9" s="92"/>
      <c r="CR9" s="60">
        <f aca="true" t="shared" si="7" ref="CR9:CR65">CP9</f>
        <v>6</v>
      </c>
      <c r="CS9" s="60"/>
    </row>
    <row r="10" spans="1:97" ht="15">
      <c r="A10" s="77">
        <v>3</v>
      </c>
      <c r="B10" s="83" t="s">
        <v>8</v>
      </c>
      <c r="C10" s="84" t="s">
        <v>9</v>
      </c>
      <c r="D10" s="61">
        <v>0</v>
      </c>
      <c r="E10" s="60">
        <v>6</v>
      </c>
      <c r="F10" s="60">
        <v>7</v>
      </c>
      <c r="G10" s="60">
        <v>5</v>
      </c>
      <c r="H10" s="60">
        <v>2</v>
      </c>
      <c r="I10" s="60">
        <v>5</v>
      </c>
      <c r="J10" s="92"/>
      <c r="K10" s="60">
        <f t="shared" si="0"/>
        <v>5</v>
      </c>
      <c r="L10" s="60"/>
      <c r="M10" s="82">
        <v>3</v>
      </c>
      <c r="N10" s="83" t="s">
        <v>8</v>
      </c>
      <c r="O10" s="84" t="s">
        <v>9</v>
      </c>
      <c r="P10" s="61">
        <v>6</v>
      </c>
      <c r="Q10" s="60">
        <v>7</v>
      </c>
      <c r="R10" s="60">
        <v>6</v>
      </c>
      <c r="S10" s="60">
        <v>6</v>
      </c>
      <c r="T10" s="60">
        <v>6</v>
      </c>
      <c r="U10" s="60">
        <v>3</v>
      </c>
      <c r="V10" s="92"/>
      <c r="W10" s="60">
        <f t="shared" si="1"/>
        <v>4</v>
      </c>
      <c r="X10" s="60"/>
      <c r="Y10" s="82">
        <v>3</v>
      </c>
      <c r="Z10" s="83" t="s">
        <v>8</v>
      </c>
      <c r="AA10" s="84" t="s">
        <v>9</v>
      </c>
      <c r="AB10" s="61">
        <v>3</v>
      </c>
      <c r="AC10" s="60">
        <v>5</v>
      </c>
      <c r="AD10" s="60">
        <v>5</v>
      </c>
      <c r="AE10" s="60">
        <v>5</v>
      </c>
      <c r="AF10" s="60">
        <v>4</v>
      </c>
      <c r="AG10" s="60">
        <v>4</v>
      </c>
      <c r="AH10" s="60">
        <v>4</v>
      </c>
      <c r="AI10" s="92"/>
      <c r="AJ10" s="60">
        <f t="shared" si="2"/>
        <v>4</v>
      </c>
      <c r="AK10" s="60"/>
      <c r="AL10" s="82">
        <v>3</v>
      </c>
      <c r="AM10" s="83" t="s">
        <v>8</v>
      </c>
      <c r="AN10" s="84" t="s">
        <v>9</v>
      </c>
      <c r="AO10" s="61">
        <v>5</v>
      </c>
      <c r="AP10" s="60">
        <v>5</v>
      </c>
      <c r="AQ10" s="60">
        <v>5</v>
      </c>
      <c r="AR10" s="60"/>
      <c r="AS10" s="60"/>
      <c r="AT10" s="60">
        <v>0</v>
      </c>
      <c r="AU10" s="92">
        <v>5</v>
      </c>
      <c r="AV10" s="60">
        <f t="shared" si="3"/>
        <v>2</v>
      </c>
      <c r="AW10" s="60">
        <f>ROUND((SUM(AO10:AS10)/3*0.3+AU10*0.7),0)</f>
        <v>5</v>
      </c>
      <c r="AX10" s="82">
        <v>3</v>
      </c>
      <c r="AY10" s="83" t="s">
        <v>8</v>
      </c>
      <c r="AZ10" s="84" t="s">
        <v>9</v>
      </c>
      <c r="BA10" s="61">
        <v>4</v>
      </c>
      <c r="BB10" s="60">
        <v>6</v>
      </c>
      <c r="BC10" s="60">
        <v>5</v>
      </c>
      <c r="BD10" s="60">
        <v>6</v>
      </c>
      <c r="BE10" s="60">
        <v>6</v>
      </c>
      <c r="BF10" s="82">
        <v>2</v>
      </c>
      <c r="BG10" s="82">
        <v>7</v>
      </c>
      <c r="BH10" s="82">
        <f t="shared" si="4"/>
        <v>3</v>
      </c>
      <c r="BI10" s="82">
        <f>ROUND((SUM(BA10:BE10)/5*0.3+BG10*0.7),0)</f>
        <v>7</v>
      </c>
      <c r="BJ10" s="82">
        <v>3</v>
      </c>
      <c r="BK10" s="83" t="s">
        <v>8</v>
      </c>
      <c r="BL10" s="84" t="s">
        <v>9</v>
      </c>
      <c r="BM10" s="61">
        <v>6</v>
      </c>
      <c r="BN10" s="60">
        <v>7</v>
      </c>
      <c r="BO10" s="60">
        <v>0</v>
      </c>
      <c r="BP10" s="60"/>
      <c r="BQ10" s="60"/>
      <c r="BR10" s="60">
        <v>4</v>
      </c>
      <c r="BS10" s="92"/>
      <c r="BT10" s="60">
        <f t="shared" si="5"/>
        <v>4</v>
      </c>
      <c r="BU10" s="60"/>
      <c r="BV10" s="82">
        <v>3</v>
      </c>
      <c r="BW10" s="83" t="s">
        <v>8</v>
      </c>
      <c r="BX10" s="84" t="s">
        <v>9</v>
      </c>
      <c r="BY10" s="61"/>
      <c r="BZ10" s="60"/>
      <c r="CA10" s="60"/>
      <c r="CB10" s="60"/>
      <c r="CC10" s="60"/>
      <c r="CD10" s="61">
        <v>7</v>
      </c>
      <c r="CE10" s="92"/>
      <c r="CF10" s="60">
        <f t="shared" si="6"/>
        <v>7</v>
      </c>
      <c r="CG10" s="60"/>
      <c r="CH10" s="82">
        <v>3</v>
      </c>
      <c r="CI10" s="83" t="s">
        <v>8</v>
      </c>
      <c r="CJ10" s="84" t="s">
        <v>9</v>
      </c>
      <c r="CK10" s="61"/>
      <c r="CL10" s="60"/>
      <c r="CM10" s="60"/>
      <c r="CN10" s="60"/>
      <c r="CO10" s="60"/>
      <c r="CP10" s="60">
        <v>5</v>
      </c>
      <c r="CQ10" s="92"/>
      <c r="CR10" s="60">
        <f t="shared" si="7"/>
        <v>5</v>
      </c>
      <c r="CS10" s="60"/>
    </row>
    <row r="11" spans="1:97" ht="15">
      <c r="A11" s="82">
        <v>4</v>
      </c>
      <c r="B11" s="83" t="s">
        <v>10</v>
      </c>
      <c r="C11" s="84" t="s">
        <v>11</v>
      </c>
      <c r="D11" s="61">
        <v>5</v>
      </c>
      <c r="E11" s="60">
        <v>6</v>
      </c>
      <c r="F11" s="60">
        <v>7</v>
      </c>
      <c r="G11" s="60">
        <v>4</v>
      </c>
      <c r="H11" s="60">
        <v>6</v>
      </c>
      <c r="I11" s="60">
        <v>5</v>
      </c>
      <c r="J11" s="92"/>
      <c r="K11" s="60">
        <f t="shared" si="0"/>
        <v>5</v>
      </c>
      <c r="L11" s="60"/>
      <c r="M11" s="82">
        <v>4</v>
      </c>
      <c r="N11" s="83" t="s">
        <v>10</v>
      </c>
      <c r="O11" s="84" t="s">
        <v>11</v>
      </c>
      <c r="P11" s="61">
        <v>7</v>
      </c>
      <c r="Q11" s="60">
        <v>6</v>
      </c>
      <c r="R11" s="60">
        <v>5</v>
      </c>
      <c r="S11" s="60">
        <v>7</v>
      </c>
      <c r="T11" s="60">
        <v>6</v>
      </c>
      <c r="U11" s="60">
        <v>4</v>
      </c>
      <c r="V11" s="92"/>
      <c r="W11" s="60">
        <f t="shared" si="1"/>
        <v>5</v>
      </c>
      <c r="X11" s="60"/>
      <c r="Y11" s="82">
        <v>4</v>
      </c>
      <c r="Z11" s="83" t="s">
        <v>10</v>
      </c>
      <c r="AA11" s="84" t="s">
        <v>11</v>
      </c>
      <c r="AB11" s="61">
        <v>5</v>
      </c>
      <c r="AC11" s="60">
        <v>5</v>
      </c>
      <c r="AD11" s="60">
        <v>6</v>
      </c>
      <c r="AE11" s="60">
        <v>5</v>
      </c>
      <c r="AF11" s="60">
        <v>4</v>
      </c>
      <c r="AG11" s="60">
        <v>3</v>
      </c>
      <c r="AH11" s="60">
        <v>5</v>
      </c>
      <c r="AI11" s="92"/>
      <c r="AJ11" s="60">
        <f t="shared" si="2"/>
        <v>5</v>
      </c>
      <c r="AK11" s="60"/>
      <c r="AL11" s="82">
        <v>4</v>
      </c>
      <c r="AM11" s="83" t="s">
        <v>10</v>
      </c>
      <c r="AN11" s="84" t="s">
        <v>11</v>
      </c>
      <c r="AO11" s="61">
        <v>4</v>
      </c>
      <c r="AP11" s="60">
        <v>5</v>
      </c>
      <c r="AQ11" s="60">
        <v>6</v>
      </c>
      <c r="AR11" s="60"/>
      <c r="AS11" s="60"/>
      <c r="AT11" s="60">
        <v>2</v>
      </c>
      <c r="AU11" s="92">
        <v>6</v>
      </c>
      <c r="AV11" s="60">
        <f t="shared" si="3"/>
        <v>3</v>
      </c>
      <c r="AW11" s="60">
        <f>ROUND((SUM(AO11:AS11)/3*0.3+AU11*0.7),0)</f>
        <v>6</v>
      </c>
      <c r="AX11" s="82">
        <v>4</v>
      </c>
      <c r="AY11" s="83" t="s">
        <v>10</v>
      </c>
      <c r="AZ11" s="84" t="s">
        <v>11</v>
      </c>
      <c r="BA11" s="61">
        <v>6</v>
      </c>
      <c r="BB11" s="60">
        <v>7</v>
      </c>
      <c r="BC11" s="60">
        <v>5</v>
      </c>
      <c r="BD11" s="60">
        <v>4</v>
      </c>
      <c r="BE11" s="60">
        <v>6</v>
      </c>
      <c r="BF11" s="82">
        <v>1</v>
      </c>
      <c r="BG11" s="82">
        <v>6</v>
      </c>
      <c r="BH11" s="82">
        <f t="shared" si="4"/>
        <v>2</v>
      </c>
      <c r="BI11" s="82">
        <f>ROUND((SUM(BA11:BE11)/5*0.3+BG11*0.7),0)</f>
        <v>6</v>
      </c>
      <c r="BJ11" s="82">
        <v>4</v>
      </c>
      <c r="BK11" s="83" t="s">
        <v>10</v>
      </c>
      <c r="BL11" s="84" t="s">
        <v>11</v>
      </c>
      <c r="BM11" s="61">
        <v>6</v>
      </c>
      <c r="BN11" s="60">
        <v>7</v>
      </c>
      <c r="BO11" s="60">
        <v>8</v>
      </c>
      <c r="BP11" s="60"/>
      <c r="BQ11" s="60"/>
      <c r="BR11" s="60">
        <v>4</v>
      </c>
      <c r="BS11" s="92"/>
      <c r="BT11" s="60">
        <f t="shared" si="5"/>
        <v>5</v>
      </c>
      <c r="BU11" s="60"/>
      <c r="BV11" s="82">
        <v>4</v>
      </c>
      <c r="BW11" s="83" t="s">
        <v>10</v>
      </c>
      <c r="BX11" s="84" t="s">
        <v>11</v>
      </c>
      <c r="BY11" s="61"/>
      <c r="BZ11" s="60"/>
      <c r="CA11" s="60"/>
      <c r="CB11" s="60"/>
      <c r="CC11" s="60"/>
      <c r="CD11" s="61">
        <v>6</v>
      </c>
      <c r="CE11" s="92"/>
      <c r="CF11" s="60">
        <f t="shared" si="6"/>
        <v>6</v>
      </c>
      <c r="CG11" s="60"/>
      <c r="CH11" s="82">
        <v>4</v>
      </c>
      <c r="CI11" s="83" t="s">
        <v>10</v>
      </c>
      <c r="CJ11" s="84" t="s">
        <v>11</v>
      </c>
      <c r="CK11" s="61"/>
      <c r="CL11" s="60"/>
      <c r="CM11" s="60"/>
      <c r="CN11" s="60"/>
      <c r="CO11" s="60"/>
      <c r="CP11" s="60">
        <v>6</v>
      </c>
      <c r="CQ11" s="92"/>
      <c r="CR11" s="60">
        <f t="shared" si="7"/>
        <v>6</v>
      </c>
      <c r="CS11" s="60"/>
    </row>
    <row r="12" spans="1:97" ht="15">
      <c r="A12" s="77">
        <v>5</v>
      </c>
      <c r="B12" s="83" t="s">
        <v>12</v>
      </c>
      <c r="C12" s="84" t="s">
        <v>13</v>
      </c>
      <c r="D12" s="61">
        <v>5</v>
      </c>
      <c r="E12" s="60">
        <v>6</v>
      </c>
      <c r="F12" s="60">
        <v>7</v>
      </c>
      <c r="G12" s="60">
        <v>7</v>
      </c>
      <c r="H12" s="60">
        <v>5</v>
      </c>
      <c r="I12" s="60">
        <v>6</v>
      </c>
      <c r="J12" s="92"/>
      <c r="K12" s="60">
        <f t="shared" si="0"/>
        <v>6</v>
      </c>
      <c r="L12" s="60"/>
      <c r="M12" s="82">
        <v>5</v>
      </c>
      <c r="N12" s="83" t="s">
        <v>12</v>
      </c>
      <c r="O12" s="84" t="s">
        <v>13</v>
      </c>
      <c r="P12" s="61">
        <v>6</v>
      </c>
      <c r="Q12" s="60">
        <v>6</v>
      </c>
      <c r="R12" s="60">
        <v>7</v>
      </c>
      <c r="S12" s="60">
        <v>6</v>
      </c>
      <c r="T12" s="60">
        <v>6</v>
      </c>
      <c r="U12" s="60">
        <v>8</v>
      </c>
      <c r="V12" s="92"/>
      <c r="W12" s="60">
        <f t="shared" si="1"/>
        <v>7</v>
      </c>
      <c r="X12" s="60"/>
      <c r="Y12" s="82">
        <v>5</v>
      </c>
      <c r="Z12" s="83" t="s">
        <v>12</v>
      </c>
      <c r="AA12" s="84" t="s">
        <v>13</v>
      </c>
      <c r="AB12" s="61">
        <v>7</v>
      </c>
      <c r="AC12" s="60">
        <v>6</v>
      </c>
      <c r="AD12" s="60">
        <v>7</v>
      </c>
      <c r="AE12" s="60">
        <v>7</v>
      </c>
      <c r="AF12" s="60">
        <v>6</v>
      </c>
      <c r="AG12" s="60">
        <v>5</v>
      </c>
      <c r="AH12" s="60">
        <v>5</v>
      </c>
      <c r="AI12" s="92"/>
      <c r="AJ12" s="60">
        <f t="shared" si="2"/>
        <v>5</v>
      </c>
      <c r="AK12" s="60"/>
      <c r="AL12" s="82">
        <v>5</v>
      </c>
      <c r="AM12" s="83" t="s">
        <v>12</v>
      </c>
      <c r="AN12" s="84" t="s">
        <v>13</v>
      </c>
      <c r="AO12" s="61">
        <v>5</v>
      </c>
      <c r="AP12" s="60">
        <v>6</v>
      </c>
      <c r="AQ12" s="60">
        <v>6</v>
      </c>
      <c r="AR12" s="60"/>
      <c r="AS12" s="60"/>
      <c r="AT12" s="60">
        <v>6</v>
      </c>
      <c r="AU12" s="92"/>
      <c r="AV12" s="60">
        <f t="shared" si="3"/>
        <v>6</v>
      </c>
      <c r="AW12" s="60"/>
      <c r="AX12" s="82">
        <v>5</v>
      </c>
      <c r="AY12" s="83" t="s">
        <v>12</v>
      </c>
      <c r="AZ12" s="84" t="s">
        <v>13</v>
      </c>
      <c r="BA12" s="61">
        <v>4</v>
      </c>
      <c r="BB12" s="60">
        <v>6</v>
      </c>
      <c r="BC12" s="60">
        <v>6</v>
      </c>
      <c r="BD12" s="60">
        <v>5</v>
      </c>
      <c r="BE12" s="60">
        <v>6</v>
      </c>
      <c r="BF12" s="82">
        <v>7</v>
      </c>
      <c r="BG12" s="82"/>
      <c r="BH12" s="82">
        <f t="shared" si="4"/>
        <v>7</v>
      </c>
      <c r="BI12" s="229"/>
      <c r="BJ12" s="82">
        <v>5</v>
      </c>
      <c r="BK12" s="83" t="s">
        <v>12</v>
      </c>
      <c r="BL12" s="84" t="s">
        <v>13</v>
      </c>
      <c r="BM12" s="61">
        <v>6</v>
      </c>
      <c r="BN12" s="60">
        <v>7</v>
      </c>
      <c r="BO12" s="60">
        <v>7</v>
      </c>
      <c r="BP12" s="60"/>
      <c r="BQ12" s="60"/>
      <c r="BR12" s="60">
        <v>8</v>
      </c>
      <c r="BS12" s="92"/>
      <c r="BT12" s="60">
        <f t="shared" si="5"/>
        <v>8</v>
      </c>
      <c r="BU12" s="60"/>
      <c r="BV12" s="82">
        <v>5</v>
      </c>
      <c r="BW12" s="83" t="s">
        <v>12</v>
      </c>
      <c r="BX12" s="84" t="s">
        <v>13</v>
      </c>
      <c r="BY12" s="61"/>
      <c r="BZ12" s="60"/>
      <c r="CA12" s="60"/>
      <c r="CB12" s="60"/>
      <c r="CC12" s="60"/>
      <c r="CD12" s="61">
        <v>8</v>
      </c>
      <c r="CE12" s="92"/>
      <c r="CF12" s="60">
        <f t="shared" si="6"/>
        <v>8</v>
      </c>
      <c r="CG12" s="60"/>
      <c r="CH12" s="82">
        <v>5</v>
      </c>
      <c r="CI12" s="83" t="s">
        <v>12</v>
      </c>
      <c r="CJ12" s="84" t="s">
        <v>13</v>
      </c>
      <c r="CK12" s="61"/>
      <c r="CL12" s="60"/>
      <c r="CM12" s="60"/>
      <c r="CN12" s="60"/>
      <c r="CO12" s="60"/>
      <c r="CP12" s="60">
        <v>7</v>
      </c>
      <c r="CQ12" s="92"/>
      <c r="CR12" s="60">
        <f t="shared" si="7"/>
        <v>7</v>
      </c>
      <c r="CS12" s="60"/>
    </row>
    <row r="13" spans="1:97" ht="15">
      <c r="A13" s="82">
        <v>6</v>
      </c>
      <c r="B13" s="83" t="s">
        <v>6</v>
      </c>
      <c r="C13" s="84" t="s">
        <v>13</v>
      </c>
      <c r="D13" s="61">
        <v>0</v>
      </c>
      <c r="E13" s="60">
        <v>5</v>
      </c>
      <c r="F13" s="60">
        <v>7</v>
      </c>
      <c r="G13" s="60">
        <v>5</v>
      </c>
      <c r="H13" s="60">
        <v>5</v>
      </c>
      <c r="I13" s="60">
        <v>5</v>
      </c>
      <c r="J13" s="92"/>
      <c r="K13" s="60">
        <f t="shared" si="0"/>
        <v>5</v>
      </c>
      <c r="L13" s="60"/>
      <c r="M13" s="82">
        <v>6</v>
      </c>
      <c r="N13" s="83" t="s">
        <v>6</v>
      </c>
      <c r="O13" s="84" t="s">
        <v>13</v>
      </c>
      <c r="P13" s="61">
        <v>6</v>
      </c>
      <c r="Q13" s="60">
        <v>6</v>
      </c>
      <c r="R13" s="60">
        <v>6</v>
      </c>
      <c r="S13" s="60">
        <v>6</v>
      </c>
      <c r="T13" s="60">
        <v>6</v>
      </c>
      <c r="U13" s="60">
        <v>3</v>
      </c>
      <c r="V13" s="92">
        <v>2</v>
      </c>
      <c r="W13" s="60">
        <f t="shared" si="1"/>
        <v>4</v>
      </c>
      <c r="X13" s="60">
        <f>ROUND((SUM(P13:T13)/5*0.3+V13*0.7),0)</f>
        <v>3</v>
      </c>
      <c r="Y13" s="82">
        <v>6</v>
      </c>
      <c r="Z13" s="83" t="s">
        <v>6</v>
      </c>
      <c r="AA13" s="84" t="s">
        <v>13</v>
      </c>
      <c r="AB13" s="61">
        <v>4</v>
      </c>
      <c r="AC13" s="60">
        <v>5</v>
      </c>
      <c r="AD13" s="60">
        <v>7</v>
      </c>
      <c r="AE13" s="60">
        <v>7</v>
      </c>
      <c r="AF13" s="60">
        <v>6</v>
      </c>
      <c r="AG13" s="60">
        <v>5</v>
      </c>
      <c r="AH13" s="60">
        <v>3</v>
      </c>
      <c r="AI13" s="92">
        <v>5</v>
      </c>
      <c r="AJ13" s="60">
        <f t="shared" si="2"/>
        <v>4</v>
      </c>
      <c r="AK13" s="60">
        <f aca="true" t="shared" si="8" ref="AK13:AK18">ROUND((SUM(AB13:AG13)/6*0.3+AI13*0.7),0)</f>
        <v>5</v>
      </c>
      <c r="AL13" s="82">
        <v>6</v>
      </c>
      <c r="AM13" s="83" t="s">
        <v>6</v>
      </c>
      <c r="AN13" s="84" t="s">
        <v>13</v>
      </c>
      <c r="AO13" s="61">
        <v>5</v>
      </c>
      <c r="AP13" s="60">
        <v>6</v>
      </c>
      <c r="AQ13" s="60">
        <v>6</v>
      </c>
      <c r="AR13" s="60"/>
      <c r="AS13" s="60"/>
      <c r="AT13" s="60">
        <v>4</v>
      </c>
      <c r="AU13" s="92"/>
      <c r="AV13" s="60">
        <f t="shared" si="3"/>
        <v>5</v>
      </c>
      <c r="AW13" s="60"/>
      <c r="AX13" s="82">
        <v>6</v>
      </c>
      <c r="AY13" s="83" t="s">
        <v>6</v>
      </c>
      <c r="AZ13" s="84" t="s">
        <v>13</v>
      </c>
      <c r="BA13" s="61">
        <v>3</v>
      </c>
      <c r="BB13" s="60">
        <v>5</v>
      </c>
      <c r="BC13" s="60">
        <v>6</v>
      </c>
      <c r="BD13" s="60">
        <v>5</v>
      </c>
      <c r="BE13" s="60">
        <v>7</v>
      </c>
      <c r="BF13" s="82">
        <v>1</v>
      </c>
      <c r="BG13" s="82">
        <v>5</v>
      </c>
      <c r="BH13" s="82">
        <f t="shared" si="4"/>
        <v>2</v>
      </c>
      <c r="BI13" s="82">
        <f>ROUND((SUM(BA13:BE13)/5*0.3+BG13*0.7),0)</f>
        <v>5</v>
      </c>
      <c r="BJ13" s="82">
        <v>6</v>
      </c>
      <c r="BK13" s="83" t="s">
        <v>6</v>
      </c>
      <c r="BL13" s="84" t="s">
        <v>13</v>
      </c>
      <c r="BM13" s="61">
        <v>5</v>
      </c>
      <c r="BN13" s="60">
        <v>6</v>
      </c>
      <c r="BO13" s="60">
        <v>7</v>
      </c>
      <c r="BP13" s="60"/>
      <c r="BQ13" s="60"/>
      <c r="BR13" s="60">
        <v>3</v>
      </c>
      <c r="BS13" s="92">
        <v>7</v>
      </c>
      <c r="BT13" s="60">
        <f t="shared" si="5"/>
        <v>4</v>
      </c>
      <c r="BU13" s="60">
        <f>ROUND((SUM(BM13:BO13)/3*0.3+BS13*0.7),0)</f>
        <v>7</v>
      </c>
      <c r="BV13" s="82">
        <v>6</v>
      </c>
      <c r="BW13" s="83" t="s">
        <v>6</v>
      </c>
      <c r="BX13" s="84" t="s">
        <v>13</v>
      </c>
      <c r="BY13" s="61"/>
      <c r="BZ13" s="60"/>
      <c r="CA13" s="60"/>
      <c r="CB13" s="60"/>
      <c r="CC13" s="60"/>
      <c r="CD13" s="61">
        <v>5</v>
      </c>
      <c r="CE13" s="92"/>
      <c r="CF13" s="60">
        <f t="shared" si="6"/>
        <v>5</v>
      </c>
      <c r="CG13" s="60"/>
      <c r="CH13" s="82">
        <v>6</v>
      </c>
      <c r="CI13" s="83" t="s">
        <v>6</v>
      </c>
      <c r="CJ13" s="84" t="s">
        <v>13</v>
      </c>
      <c r="CK13" s="61"/>
      <c r="CL13" s="60"/>
      <c r="CM13" s="60"/>
      <c r="CN13" s="60"/>
      <c r="CO13" s="60"/>
      <c r="CP13" s="60">
        <v>7</v>
      </c>
      <c r="CQ13" s="92"/>
      <c r="CR13" s="60">
        <f t="shared" si="7"/>
        <v>7</v>
      </c>
      <c r="CS13" s="60"/>
    </row>
    <row r="14" spans="1:97" ht="15">
      <c r="A14" s="77">
        <v>7</v>
      </c>
      <c r="B14" s="83" t="s">
        <v>14</v>
      </c>
      <c r="C14" s="84" t="s">
        <v>13</v>
      </c>
      <c r="D14" s="61">
        <v>6</v>
      </c>
      <c r="E14" s="60">
        <v>6</v>
      </c>
      <c r="F14" s="60">
        <v>6</v>
      </c>
      <c r="G14" s="60">
        <v>5</v>
      </c>
      <c r="H14" s="60">
        <v>5</v>
      </c>
      <c r="I14" s="60">
        <v>5</v>
      </c>
      <c r="J14" s="92"/>
      <c r="K14" s="60">
        <f t="shared" si="0"/>
        <v>5</v>
      </c>
      <c r="L14" s="60"/>
      <c r="M14" s="82">
        <v>7</v>
      </c>
      <c r="N14" s="83" t="s">
        <v>14</v>
      </c>
      <c r="O14" s="84" t="s">
        <v>13</v>
      </c>
      <c r="P14" s="61">
        <v>6</v>
      </c>
      <c r="Q14" s="60">
        <v>6</v>
      </c>
      <c r="R14" s="60">
        <v>6</v>
      </c>
      <c r="S14" s="60">
        <v>5</v>
      </c>
      <c r="T14" s="60">
        <v>6</v>
      </c>
      <c r="U14" s="60">
        <v>7</v>
      </c>
      <c r="V14" s="92"/>
      <c r="W14" s="60">
        <f t="shared" si="1"/>
        <v>7</v>
      </c>
      <c r="X14" s="60"/>
      <c r="Y14" s="82">
        <v>7</v>
      </c>
      <c r="Z14" s="83" t="s">
        <v>14</v>
      </c>
      <c r="AA14" s="84" t="s">
        <v>13</v>
      </c>
      <c r="AB14" s="61">
        <v>6</v>
      </c>
      <c r="AC14" s="60">
        <v>6</v>
      </c>
      <c r="AD14" s="60">
        <v>6</v>
      </c>
      <c r="AE14" s="60">
        <v>4</v>
      </c>
      <c r="AF14" s="60">
        <v>5</v>
      </c>
      <c r="AG14" s="60">
        <v>4</v>
      </c>
      <c r="AH14" s="60">
        <v>3</v>
      </c>
      <c r="AI14" s="92">
        <v>6</v>
      </c>
      <c r="AJ14" s="60">
        <f t="shared" si="2"/>
        <v>4</v>
      </c>
      <c r="AK14" s="60">
        <f t="shared" si="8"/>
        <v>6</v>
      </c>
      <c r="AL14" s="82">
        <v>7</v>
      </c>
      <c r="AM14" s="83" t="s">
        <v>14</v>
      </c>
      <c r="AN14" s="84" t="s">
        <v>13</v>
      </c>
      <c r="AO14" s="61">
        <v>6</v>
      </c>
      <c r="AP14" s="60">
        <v>6</v>
      </c>
      <c r="AQ14" s="60">
        <v>4</v>
      </c>
      <c r="AR14" s="60"/>
      <c r="AS14" s="60"/>
      <c r="AT14" s="60">
        <v>3</v>
      </c>
      <c r="AU14" s="92">
        <v>5</v>
      </c>
      <c r="AV14" s="60">
        <f t="shared" si="3"/>
        <v>4</v>
      </c>
      <c r="AW14" s="60">
        <f aca="true" t="shared" si="9" ref="AW14:AW19">ROUND((SUM(AO14:AS14)/3*0.3+AU14*0.7),0)</f>
        <v>5</v>
      </c>
      <c r="AX14" s="82">
        <v>7</v>
      </c>
      <c r="AY14" s="83" t="s">
        <v>14</v>
      </c>
      <c r="AZ14" s="84" t="s">
        <v>13</v>
      </c>
      <c r="BA14" s="61">
        <v>4</v>
      </c>
      <c r="BB14" s="60">
        <v>6</v>
      </c>
      <c r="BC14" s="60">
        <v>5</v>
      </c>
      <c r="BD14" s="60">
        <v>6</v>
      </c>
      <c r="BE14" s="60">
        <v>6</v>
      </c>
      <c r="BF14" s="82">
        <v>5</v>
      </c>
      <c r="BG14" s="82"/>
      <c r="BH14" s="82">
        <f t="shared" si="4"/>
        <v>5</v>
      </c>
      <c r="BI14" s="229"/>
      <c r="BJ14" s="82">
        <v>7</v>
      </c>
      <c r="BK14" s="83" t="s">
        <v>14</v>
      </c>
      <c r="BL14" s="84" t="s">
        <v>13</v>
      </c>
      <c r="BM14" s="61">
        <v>4</v>
      </c>
      <c r="BN14" s="60">
        <v>5</v>
      </c>
      <c r="BO14" s="60">
        <v>5</v>
      </c>
      <c r="BP14" s="60"/>
      <c r="BQ14" s="60"/>
      <c r="BR14" s="60">
        <v>6</v>
      </c>
      <c r="BS14" s="92"/>
      <c r="BT14" s="60">
        <f t="shared" si="5"/>
        <v>6</v>
      </c>
      <c r="BU14" s="60"/>
      <c r="BV14" s="82">
        <v>7</v>
      </c>
      <c r="BW14" s="83" t="s">
        <v>14</v>
      </c>
      <c r="BX14" s="84" t="s">
        <v>13</v>
      </c>
      <c r="BY14" s="61"/>
      <c r="BZ14" s="60"/>
      <c r="CA14" s="60"/>
      <c r="CB14" s="60"/>
      <c r="CC14" s="60"/>
      <c r="CD14" s="61">
        <v>8</v>
      </c>
      <c r="CE14" s="92"/>
      <c r="CF14" s="60">
        <f t="shared" si="6"/>
        <v>8</v>
      </c>
      <c r="CG14" s="60"/>
      <c r="CH14" s="82">
        <v>7</v>
      </c>
      <c r="CI14" s="83" t="s">
        <v>14</v>
      </c>
      <c r="CJ14" s="84" t="s">
        <v>13</v>
      </c>
      <c r="CK14" s="61"/>
      <c r="CL14" s="60"/>
      <c r="CM14" s="60"/>
      <c r="CN14" s="60"/>
      <c r="CO14" s="60"/>
      <c r="CP14" s="60">
        <v>6</v>
      </c>
      <c r="CQ14" s="92"/>
      <c r="CR14" s="60">
        <f t="shared" si="7"/>
        <v>6</v>
      </c>
      <c r="CS14" s="60"/>
    </row>
    <row r="15" spans="1:97" ht="15">
      <c r="A15" s="82">
        <v>8</v>
      </c>
      <c r="B15" s="83" t="s">
        <v>15</v>
      </c>
      <c r="C15" s="84" t="s">
        <v>16</v>
      </c>
      <c r="D15" s="61">
        <v>5</v>
      </c>
      <c r="E15" s="60">
        <v>6</v>
      </c>
      <c r="F15" s="60">
        <v>7</v>
      </c>
      <c r="G15" s="60">
        <v>5</v>
      </c>
      <c r="H15" s="60">
        <v>5</v>
      </c>
      <c r="I15" s="60">
        <v>5</v>
      </c>
      <c r="J15" s="92"/>
      <c r="K15" s="60">
        <f t="shared" si="0"/>
        <v>5</v>
      </c>
      <c r="L15" s="60"/>
      <c r="M15" s="82">
        <v>8</v>
      </c>
      <c r="N15" s="83" t="s">
        <v>15</v>
      </c>
      <c r="O15" s="84" t="s">
        <v>16</v>
      </c>
      <c r="P15" s="61">
        <v>5</v>
      </c>
      <c r="Q15" s="60">
        <v>7</v>
      </c>
      <c r="R15" s="60">
        <v>6</v>
      </c>
      <c r="S15" s="60">
        <v>7</v>
      </c>
      <c r="T15" s="60">
        <v>6</v>
      </c>
      <c r="U15" s="60">
        <v>4</v>
      </c>
      <c r="V15" s="92"/>
      <c r="W15" s="60">
        <f t="shared" si="1"/>
        <v>5</v>
      </c>
      <c r="X15" s="60"/>
      <c r="Y15" s="82">
        <v>8</v>
      </c>
      <c r="Z15" s="83" t="s">
        <v>15</v>
      </c>
      <c r="AA15" s="84" t="s">
        <v>16</v>
      </c>
      <c r="AB15" s="61">
        <v>4</v>
      </c>
      <c r="AC15" s="60">
        <v>3</v>
      </c>
      <c r="AD15" s="60">
        <v>5</v>
      </c>
      <c r="AE15" s="60">
        <v>6</v>
      </c>
      <c r="AF15" s="60">
        <v>5</v>
      </c>
      <c r="AG15" s="60">
        <v>5</v>
      </c>
      <c r="AH15" s="60">
        <v>3</v>
      </c>
      <c r="AI15" s="92">
        <v>5</v>
      </c>
      <c r="AJ15" s="60">
        <f t="shared" si="2"/>
        <v>4</v>
      </c>
      <c r="AK15" s="60">
        <f t="shared" si="8"/>
        <v>5</v>
      </c>
      <c r="AL15" s="82">
        <v>8</v>
      </c>
      <c r="AM15" s="83" t="s">
        <v>15</v>
      </c>
      <c r="AN15" s="84" t="s">
        <v>16</v>
      </c>
      <c r="AO15" s="61">
        <v>5</v>
      </c>
      <c r="AP15" s="60">
        <v>5</v>
      </c>
      <c r="AQ15" s="60">
        <v>5</v>
      </c>
      <c r="AR15" s="60"/>
      <c r="AS15" s="60"/>
      <c r="AT15" s="60">
        <v>3</v>
      </c>
      <c r="AU15" s="92">
        <v>5</v>
      </c>
      <c r="AV15" s="60">
        <f t="shared" si="3"/>
        <v>4</v>
      </c>
      <c r="AW15" s="60">
        <f t="shared" si="9"/>
        <v>5</v>
      </c>
      <c r="AX15" s="82">
        <v>8</v>
      </c>
      <c r="AY15" s="83" t="s">
        <v>15</v>
      </c>
      <c r="AZ15" s="84" t="s">
        <v>16</v>
      </c>
      <c r="BA15" s="61">
        <v>3</v>
      </c>
      <c r="BB15" s="60">
        <v>6</v>
      </c>
      <c r="BC15" s="60">
        <v>5</v>
      </c>
      <c r="BD15" s="60">
        <v>6</v>
      </c>
      <c r="BE15" s="60">
        <v>6</v>
      </c>
      <c r="BF15" s="82">
        <v>6</v>
      </c>
      <c r="BG15" s="82"/>
      <c r="BH15" s="82">
        <f t="shared" si="4"/>
        <v>6</v>
      </c>
      <c r="BI15" s="229"/>
      <c r="BJ15" s="82">
        <v>8</v>
      </c>
      <c r="BK15" s="83" t="s">
        <v>15</v>
      </c>
      <c r="BL15" s="84" t="s">
        <v>16</v>
      </c>
      <c r="BM15" s="61">
        <v>7</v>
      </c>
      <c r="BN15" s="60">
        <v>5</v>
      </c>
      <c r="BO15" s="60">
        <v>5</v>
      </c>
      <c r="BP15" s="60"/>
      <c r="BQ15" s="60"/>
      <c r="BR15" s="60">
        <v>3</v>
      </c>
      <c r="BS15" s="92">
        <v>5</v>
      </c>
      <c r="BT15" s="60">
        <f t="shared" si="5"/>
        <v>4</v>
      </c>
      <c r="BU15" s="60">
        <f>ROUND((SUM(BM15:BO15)/3*0.3+BS15*0.7),0)</f>
        <v>5</v>
      </c>
      <c r="BV15" s="82">
        <v>8</v>
      </c>
      <c r="BW15" s="83" t="s">
        <v>15</v>
      </c>
      <c r="BX15" s="84" t="s">
        <v>16</v>
      </c>
      <c r="BY15" s="61"/>
      <c r="BZ15" s="60"/>
      <c r="CA15" s="60"/>
      <c r="CB15" s="60"/>
      <c r="CC15" s="60"/>
      <c r="CD15" s="61">
        <v>7</v>
      </c>
      <c r="CE15" s="92"/>
      <c r="CF15" s="60">
        <f t="shared" si="6"/>
        <v>7</v>
      </c>
      <c r="CG15" s="60"/>
      <c r="CH15" s="82">
        <v>8</v>
      </c>
      <c r="CI15" s="83" t="s">
        <v>15</v>
      </c>
      <c r="CJ15" s="84" t="s">
        <v>16</v>
      </c>
      <c r="CK15" s="61"/>
      <c r="CL15" s="60"/>
      <c r="CM15" s="60"/>
      <c r="CN15" s="60"/>
      <c r="CO15" s="60"/>
      <c r="CP15" s="60">
        <v>5</v>
      </c>
      <c r="CQ15" s="92"/>
      <c r="CR15" s="60">
        <f t="shared" si="7"/>
        <v>5</v>
      </c>
      <c r="CS15" s="60"/>
    </row>
    <row r="16" spans="1:97" ht="15">
      <c r="A16" s="77">
        <v>9</v>
      </c>
      <c r="B16" s="83" t="s">
        <v>17</v>
      </c>
      <c r="C16" s="84" t="s">
        <v>18</v>
      </c>
      <c r="D16" s="61">
        <v>8</v>
      </c>
      <c r="E16" s="60">
        <v>2</v>
      </c>
      <c r="F16" s="60">
        <v>7</v>
      </c>
      <c r="G16" s="60">
        <v>4</v>
      </c>
      <c r="H16" s="60">
        <v>2</v>
      </c>
      <c r="I16" s="60">
        <v>5</v>
      </c>
      <c r="J16" s="92"/>
      <c r="K16" s="60">
        <f t="shared" si="0"/>
        <v>5</v>
      </c>
      <c r="L16" s="60"/>
      <c r="M16" s="82">
        <v>9</v>
      </c>
      <c r="N16" s="83" t="s">
        <v>17</v>
      </c>
      <c r="O16" s="84" t="s">
        <v>18</v>
      </c>
      <c r="P16" s="61">
        <v>6</v>
      </c>
      <c r="Q16" s="60">
        <v>6</v>
      </c>
      <c r="R16" s="60">
        <v>6</v>
      </c>
      <c r="S16" s="60">
        <v>4</v>
      </c>
      <c r="T16" s="60">
        <v>6</v>
      </c>
      <c r="U16" s="60">
        <v>4</v>
      </c>
      <c r="V16" s="92">
        <v>0</v>
      </c>
      <c r="W16" s="60">
        <f t="shared" si="1"/>
        <v>4</v>
      </c>
      <c r="X16" s="60">
        <f>ROUND((SUM(P16:T16)/5*0.3+V16*0.7),0)</f>
        <v>2</v>
      </c>
      <c r="Y16" s="82">
        <v>9</v>
      </c>
      <c r="Z16" s="83" t="s">
        <v>17</v>
      </c>
      <c r="AA16" s="84" t="s">
        <v>18</v>
      </c>
      <c r="AB16" s="61">
        <v>4</v>
      </c>
      <c r="AC16" s="60">
        <v>4</v>
      </c>
      <c r="AD16" s="60">
        <v>3</v>
      </c>
      <c r="AE16" s="60">
        <v>4</v>
      </c>
      <c r="AF16" s="60">
        <v>5</v>
      </c>
      <c r="AG16" s="60">
        <v>5</v>
      </c>
      <c r="AH16" s="60">
        <v>3</v>
      </c>
      <c r="AI16" s="92">
        <v>6</v>
      </c>
      <c r="AJ16" s="60">
        <f t="shared" si="2"/>
        <v>3</v>
      </c>
      <c r="AK16" s="60">
        <f t="shared" si="8"/>
        <v>5</v>
      </c>
      <c r="AL16" s="82">
        <v>9</v>
      </c>
      <c r="AM16" s="83" t="s">
        <v>17</v>
      </c>
      <c r="AN16" s="84" t="s">
        <v>18</v>
      </c>
      <c r="AO16" s="61">
        <v>5</v>
      </c>
      <c r="AP16" s="60">
        <v>5</v>
      </c>
      <c r="AQ16" s="60">
        <v>6</v>
      </c>
      <c r="AR16" s="60"/>
      <c r="AS16" s="60"/>
      <c r="AT16" s="60">
        <v>0</v>
      </c>
      <c r="AU16" s="92">
        <v>6</v>
      </c>
      <c r="AV16" s="60">
        <f t="shared" si="3"/>
        <v>2</v>
      </c>
      <c r="AW16" s="60">
        <f t="shared" si="9"/>
        <v>6</v>
      </c>
      <c r="AX16" s="82">
        <v>9</v>
      </c>
      <c r="AY16" s="83" t="s">
        <v>17</v>
      </c>
      <c r="AZ16" s="84" t="s">
        <v>18</v>
      </c>
      <c r="BA16" s="61">
        <v>4</v>
      </c>
      <c r="BB16" s="60">
        <v>6</v>
      </c>
      <c r="BC16" s="60">
        <v>0</v>
      </c>
      <c r="BD16" s="60">
        <v>6</v>
      </c>
      <c r="BE16" s="60">
        <v>7</v>
      </c>
      <c r="BF16" s="82">
        <v>5</v>
      </c>
      <c r="BG16" s="82"/>
      <c r="BH16" s="82">
        <f t="shared" si="4"/>
        <v>5</v>
      </c>
      <c r="BI16" s="229"/>
      <c r="BJ16" s="82">
        <v>9</v>
      </c>
      <c r="BK16" s="83" t="s">
        <v>17</v>
      </c>
      <c r="BL16" s="84" t="s">
        <v>18</v>
      </c>
      <c r="BM16" s="61">
        <v>6</v>
      </c>
      <c r="BN16" s="60">
        <v>7</v>
      </c>
      <c r="BO16" s="60">
        <v>5</v>
      </c>
      <c r="BP16" s="60"/>
      <c r="BQ16" s="60"/>
      <c r="BR16" s="60">
        <v>5</v>
      </c>
      <c r="BS16" s="92"/>
      <c r="BT16" s="60">
        <f t="shared" si="5"/>
        <v>5</v>
      </c>
      <c r="BU16" s="60"/>
      <c r="BV16" s="82">
        <v>9</v>
      </c>
      <c r="BW16" s="83" t="s">
        <v>17</v>
      </c>
      <c r="BX16" s="84" t="s">
        <v>18</v>
      </c>
      <c r="BY16" s="61"/>
      <c r="BZ16" s="60"/>
      <c r="CA16" s="60"/>
      <c r="CB16" s="60"/>
      <c r="CC16" s="60"/>
      <c r="CD16" s="61">
        <v>7</v>
      </c>
      <c r="CE16" s="92"/>
      <c r="CF16" s="60">
        <f t="shared" si="6"/>
        <v>7</v>
      </c>
      <c r="CG16" s="60"/>
      <c r="CH16" s="82">
        <v>9</v>
      </c>
      <c r="CI16" s="83" t="s">
        <v>17</v>
      </c>
      <c r="CJ16" s="84" t="s">
        <v>18</v>
      </c>
      <c r="CK16" s="61"/>
      <c r="CL16" s="60"/>
      <c r="CM16" s="60"/>
      <c r="CN16" s="60"/>
      <c r="CO16" s="60"/>
      <c r="CP16" s="60">
        <v>5</v>
      </c>
      <c r="CQ16" s="92"/>
      <c r="CR16" s="60">
        <f t="shared" si="7"/>
        <v>5</v>
      </c>
      <c r="CS16" s="60"/>
    </row>
    <row r="17" spans="1:97" ht="15">
      <c r="A17" s="82">
        <v>10</v>
      </c>
      <c r="B17" s="83" t="s">
        <v>19</v>
      </c>
      <c r="C17" s="84" t="s">
        <v>20</v>
      </c>
      <c r="D17" s="61">
        <v>5</v>
      </c>
      <c r="E17" s="60">
        <v>6</v>
      </c>
      <c r="F17" s="60">
        <v>7</v>
      </c>
      <c r="G17" s="60">
        <v>4</v>
      </c>
      <c r="H17" s="60">
        <v>5</v>
      </c>
      <c r="I17" s="60">
        <v>5</v>
      </c>
      <c r="J17" s="92"/>
      <c r="K17" s="60">
        <f t="shared" si="0"/>
        <v>5</v>
      </c>
      <c r="L17" s="60"/>
      <c r="M17" s="82">
        <v>10</v>
      </c>
      <c r="N17" s="83" t="s">
        <v>19</v>
      </c>
      <c r="O17" s="84" t="s">
        <v>20</v>
      </c>
      <c r="P17" s="61">
        <v>6</v>
      </c>
      <c r="Q17" s="60">
        <v>7</v>
      </c>
      <c r="R17" s="60">
        <v>7</v>
      </c>
      <c r="S17" s="60">
        <v>7</v>
      </c>
      <c r="T17" s="60">
        <v>5</v>
      </c>
      <c r="U17" s="60">
        <v>4</v>
      </c>
      <c r="V17" s="92"/>
      <c r="W17" s="60">
        <f t="shared" si="1"/>
        <v>5</v>
      </c>
      <c r="X17" s="60"/>
      <c r="Y17" s="82">
        <v>10</v>
      </c>
      <c r="Z17" s="83" t="s">
        <v>19</v>
      </c>
      <c r="AA17" s="84" t="s">
        <v>20</v>
      </c>
      <c r="AB17" s="61">
        <v>7</v>
      </c>
      <c r="AC17" s="60">
        <v>5</v>
      </c>
      <c r="AD17" s="60">
        <v>9</v>
      </c>
      <c r="AE17" s="60">
        <v>6</v>
      </c>
      <c r="AF17" s="60">
        <v>3</v>
      </c>
      <c r="AG17" s="60">
        <v>7</v>
      </c>
      <c r="AH17" s="60">
        <v>3</v>
      </c>
      <c r="AI17" s="92">
        <v>6</v>
      </c>
      <c r="AJ17" s="60">
        <f t="shared" si="2"/>
        <v>4</v>
      </c>
      <c r="AK17" s="60">
        <f t="shared" si="8"/>
        <v>6</v>
      </c>
      <c r="AL17" s="82">
        <v>10</v>
      </c>
      <c r="AM17" s="83" t="s">
        <v>19</v>
      </c>
      <c r="AN17" s="84" t="s">
        <v>20</v>
      </c>
      <c r="AO17" s="61">
        <v>5</v>
      </c>
      <c r="AP17" s="60">
        <v>5</v>
      </c>
      <c r="AQ17" s="60">
        <v>4</v>
      </c>
      <c r="AR17" s="60"/>
      <c r="AS17" s="60"/>
      <c r="AT17" s="60">
        <v>4</v>
      </c>
      <c r="AU17" s="92">
        <v>5</v>
      </c>
      <c r="AV17" s="60">
        <f t="shared" si="3"/>
        <v>4</v>
      </c>
      <c r="AW17" s="60">
        <f t="shared" si="9"/>
        <v>5</v>
      </c>
      <c r="AX17" s="82">
        <v>10</v>
      </c>
      <c r="AY17" s="83" t="s">
        <v>19</v>
      </c>
      <c r="AZ17" s="84" t="s">
        <v>20</v>
      </c>
      <c r="BA17" s="61">
        <v>2</v>
      </c>
      <c r="BB17" s="60">
        <v>6</v>
      </c>
      <c r="BC17" s="60">
        <v>6</v>
      </c>
      <c r="BD17" s="60">
        <v>6</v>
      </c>
      <c r="BE17" s="60">
        <v>6</v>
      </c>
      <c r="BF17" s="82">
        <v>0</v>
      </c>
      <c r="BG17" s="82">
        <v>6</v>
      </c>
      <c r="BH17" s="82">
        <f t="shared" si="4"/>
        <v>2</v>
      </c>
      <c r="BI17" s="82">
        <f>ROUND((SUM(BA17:BE17)/5*0.3+BG17*0.7),0)</f>
        <v>6</v>
      </c>
      <c r="BJ17" s="82">
        <v>10</v>
      </c>
      <c r="BK17" s="83" t="s">
        <v>19</v>
      </c>
      <c r="BL17" s="84" t="s">
        <v>20</v>
      </c>
      <c r="BM17" s="61">
        <v>6</v>
      </c>
      <c r="BN17" s="60">
        <v>7</v>
      </c>
      <c r="BO17" s="60">
        <v>7</v>
      </c>
      <c r="BP17" s="60"/>
      <c r="BQ17" s="60"/>
      <c r="BR17" s="60">
        <v>4</v>
      </c>
      <c r="BS17" s="92"/>
      <c r="BT17" s="60">
        <f t="shared" si="5"/>
        <v>5</v>
      </c>
      <c r="BU17" s="60"/>
      <c r="BV17" s="82">
        <v>10</v>
      </c>
      <c r="BW17" s="83" t="s">
        <v>19</v>
      </c>
      <c r="BX17" s="84" t="s">
        <v>20</v>
      </c>
      <c r="BY17" s="61"/>
      <c r="BZ17" s="60"/>
      <c r="CA17" s="60"/>
      <c r="CB17" s="60"/>
      <c r="CC17" s="60"/>
      <c r="CD17" s="61">
        <v>8</v>
      </c>
      <c r="CE17" s="92"/>
      <c r="CF17" s="60">
        <f t="shared" si="6"/>
        <v>8</v>
      </c>
      <c r="CG17" s="60"/>
      <c r="CH17" s="82">
        <v>10</v>
      </c>
      <c r="CI17" s="83" t="s">
        <v>19</v>
      </c>
      <c r="CJ17" s="84" t="s">
        <v>20</v>
      </c>
      <c r="CK17" s="61"/>
      <c r="CL17" s="60"/>
      <c r="CM17" s="60"/>
      <c r="CN17" s="60"/>
      <c r="CO17" s="60"/>
      <c r="CP17" s="60">
        <v>7</v>
      </c>
      <c r="CQ17" s="92"/>
      <c r="CR17" s="60">
        <f t="shared" si="7"/>
        <v>7</v>
      </c>
      <c r="CS17" s="60"/>
    </row>
    <row r="18" spans="1:97" ht="15">
      <c r="A18" s="77">
        <v>11</v>
      </c>
      <c r="B18" s="83" t="s">
        <v>21</v>
      </c>
      <c r="C18" s="84" t="s">
        <v>20</v>
      </c>
      <c r="D18" s="61">
        <v>7</v>
      </c>
      <c r="E18" s="60">
        <v>9</v>
      </c>
      <c r="F18" s="60">
        <v>8</v>
      </c>
      <c r="G18" s="60">
        <v>6</v>
      </c>
      <c r="H18" s="60">
        <v>8</v>
      </c>
      <c r="I18" s="60">
        <v>0</v>
      </c>
      <c r="J18" s="92">
        <v>7</v>
      </c>
      <c r="K18" s="60">
        <f t="shared" si="0"/>
        <v>2</v>
      </c>
      <c r="L18" s="60">
        <f>ROUND((SUM(D18:H18)/5*0.3+J18*0.7),0)</f>
        <v>7</v>
      </c>
      <c r="M18" s="82">
        <v>11</v>
      </c>
      <c r="N18" s="83" t="s">
        <v>21</v>
      </c>
      <c r="O18" s="84" t="s">
        <v>20</v>
      </c>
      <c r="P18" s="61">
        <v>6</v>
      </c>
      <c r="Q18" s="60">
        <v>6</v>
      </c>
      <c r="R18" s="60">
        <v>7</v>
      </c>
      <c r="S18" s="60">
        <v>6</v>
      </c>
      <c r="T18" s="60">
        <v>6</v>
      </c>
      <c r="U18" s="60">
        <v>0</v>
      </c>
      <c r="V18" s="92">
        <v>8</v>
      </c>
      <c r="W18" s="60">
        <f t="shared" si="1"/>
        <v>2</v>
      </c>
      <c r="X18" s="60">
        <f>ROUND((SUM(P18:T18)/5*0.3+V18*0.7),0)</f>
        <v>7</v>
      </c>
      <c r="Y18" s="82">
        <v>11</v>
      </c>
      <c r="Z18" s="83" t="s">
        <v>21</v>
      </c>
      <c r="AA18" s="84" t="s">
        <v>20</v>
      </c>
      <c r="AB18" s="61">
        <v>3</v>
      </c>
      <c r="AC18" s="60">
        <v>5</v>
      </c>
      <c r="AD18" s="60">
        <v>4</v>
      </c>
      <c r="AE18" s="60">
        <v>4</v>
      </c>
      <c r="AF18" s="60">
        <v>5</v>
      </c>
      <c r="AG18" s="60">
        <v>6</v>
      </c>
      <c r="AH18" s="60">
        <v>0</v>
      </c>
      <c r="AI18" s="92">
        <v>6</v>
      </c>
      <c r="AJ18" s="60">
        <f t="shared" si="2"/>
        <v>1</v>
      </c>
      <c r="AK18" s="60">
        <f t="shared" si="8"/>
        <v>6</v>
      </c>
      <c r="AL18" s="82">
        <v>11</v>
      </c>
      <c r="AM18" s="83" t="s">
        <v>21</v>
      </c>
      <c r="AN18" s="84" t="s">
        <v>20</v>
      </c>
      <c r="AO18" s="61">
        <v>5</v>
      </c>
      <c r="AP18" s="60">
        <v>6</v>
      </c>
      <c r="AQ18" s="60">
        <v>5</v>
      </c>
      <c r="AR18" s="60"/>
      <c r="AS18" s="60"/>
      <c r="AT18" s="60">
        <v>0</v>
      </c>
      <c r="AU18" s="92">
        <v>6</v>
      </c>
      <c r="AV18" s="60">
        <f t="shared" si="3"/>
        <v>2</v>
      </c>
      <c r="AW18" s="60">
        <f t="shared" si="9"/>
        <v>6</v>
      </c>
      <c r="AX18" s="82">
        <v>11</v>
      </c>
      <c r="AY18" s="83" t="s">
        <v>21</v>
      </c>
      <c r="AZ18" s="84" t="s">
        <v>20</v>
      </c>
      <c r="BA18" s="61">
        <v>2</v>
      </c>
      <c r="BB18" s="60">
        <v>6</v>
      </c>
      <c r="BC18" s="60">
        <v>6</v>
      </c>
      <c r="BD18" s="60">
        <v>7</v>
      </c>
      <c r="BE18" s="60">
        <v>5</v>
      </c>
      <c r="BF18" s="82">
        <v>0</v>
      </c>
      <c r="BG18" s="82">
        <v>6</v>
      </c>
      <c r="BH18" s="82">
        <f t="shared" si="4"/>
        <v>2</v>
      </c>
      <c r="BI18" s="82">
        <f>ROUND((SUM(BA18:BE18)/5*0.3+BG18*0.7),0)</f>
        <v>6</v>
      </c>
      <c r="BJ18" s="82">
        <v>11</v>
      </c>
      <c r="BK18" s="83" t="s">
        <v>21</v>
      </c>
      <c r="BL18" s="84" t="s">
        <v>20</v>
      </c>
      <c r="BM18" s="61">
        <v>5</v>
      </c>
      <c r="BN18" s="60">
        <v>5</v>
      </c>
      <c r="BO18" s="60">
        <v>7</v>
      </c>
      <c r="BP18" s="60"/>
      <c r="BQ18" s="60"/>
      <c r="BR18" s="60">
        <v>0</v>
      </c>
      <c r="BS18" s="92">
        <v>5</v>
      </c>
      <c r="BT18" s="60">
        <f t="shared" si="5"/>
        <v>2</v>
      </c>
      <c r="BU18" s="60">
        <f>ROUND((SUM(BM18:BO18)/3*0.3+BS18*0.7),0)</f>
        <v>5</v>
      </c>
      <c r="BV18" s="82">
        <v>11</v>
      </c>
      <c r="BW18" s="83" t="s">
        <v>21</v>
      </c>
      <c r="BX18" s="84" t="s">
        <v>20</v>
      </c>
      <c r="BY18" s="61"/>
      <c r="BZ18" s="60"/>
      <c r="CA18" s="60"/>
      <c r="CB18" s="60"/>
      <c r="CC18" s="60"/>
      <c r="CD18" s="61">
        <v>7</v>
      </c>
      <c r="CE18" s="92"/>
      <c r="CF18" s="60">
        <f t="shared" si="6"/>
        <v>7</v>
      </c>
      <c r="CG18" s="60"/>
      <c r="CH18" s="82">
        <v>11</v>
      </c>
      <c r="CI18" s="83" t="s">
        <v>21</v>
      </c>
      <c r="CJ18" s="84" t="s">
        <v>20</v>
      </c>
      <c r="CK18" s="61"/>
      <c r="CL18" s="60"/>
      <c r="CM18" s="60"/>
      <c r="CN18" s="60"/>
      <c r="CO18" s="60"/>
      <c r="CP18" s="60">
        <v>5</v>
      </c>
      <c r="CQ18" s="92"/>
      <c r="CR18" s="60">
        <f t="shared" si="7"/>
        <v>5</v>
      </c>
      <c r="CS18" s="60"/>
    </row>
    <row r="19" spans="1:97" ht="15">
      <c r="A19" s="82">
        <v>12</v>
      </c>
      <c r="B19" s="83" t="s">
        <v>22</v>
      </c>
      <c r="C19" s="84" t="s">
        <v>20</v>
      </c>
      <c r="D19" s="61">
        <v>8</v>
      </c>
      <c r="E19" s="60">
        <v>0</v>
      </c>
      <c r="F19" s="60">
        <v>6</v>
      </c>
      <c r="G19" s="60">
        <v>6</v>
      </c>
      <c r="H19" s="60">
        <v>5</v>
      </c>
      <c r="I19" s="60">
        <v>6</v>
      </c>
      <c r="J19" s="92"/>
      <c r="K19" s="60">
        <f t="shared" si="0"/>
        <v>6</v>
      </c>
      <c r="L19" s="60"/>
      <c r="M19" s="82">
        <v>12</v>
      </c>
      <c r="N19" s="83" t="s">
        <v>22</v>
      </c>
      <c r="O19" s="84" t="s">
        <v>20</v>
      </c>
      <c r="P19" s="61">
        <v>6</v>
      </c>
      <c r="Q19" s="60">
        <v>7</v>
      </c>
      <c r="R19" s="60">
        <v>7</v>
      </c>
      <c r="S19" s="60">
        <v>8</v>
      </c>
      <c r="T19" s="60">
        <v>6</v>
      </c>
      <c r="U19" s="60">
        <v>5</v>
      </c>
      <c r="V19" s="92"/>
      <c r="W19" s="60">
        <f t="shared" si="1"/>
        <v>6</v>
      </c>
      <c r="X19" s="60"/>
      <c r="Y19" s="82">
        <v>12</v>
      </c>
      <c r="Z19" s="83" t="s">
        <v>22</v>
      </c>
      <c r="AA19" s="84" t="s">
        <v>20</v>
      </c>
      <c r="AB19" s="61">
        <v>7</v>
      </c>
      <c r="AC19" s="60">
        <v>7</v>
      </c>
      <c r="AD19" s="60">
        <v>7</v>
      </c>
      <c r="AE19" s="60">
        <v>8</v>
      </c>
      <c r="AF19" s="60">
        <v>6</v>
      </c>
      <c r="AG19" s="60">
        <v>6</v>
      </c>
      <c r="AH19" s="60">
        <v>6</v>
      </c>
      <c r="AI19" s="92"/>
      <c r="AJ19" s="60">
        <f t="shared" si="2"/>
        <v>6</v>
      </c>
      <c r="AK19" s="60"/>
      <c r="AL19" s="82">
        <v>12</v>
      </c>
      <c r="AM19" s="83" t="s">
        <v>22</v>
      </c>
      <c r="AN19" s="84" t="s">
        <v>20</v>
      </c>
      <c r="AO19" s="61">
        <v>5</v>
      </c>
      <c r="AP19" s="60">
        <v>5</v>
      </c>
      <c r="AQ19" s="60">
        <v>5</v>
      </c>
      <c r="AR19" s="60"/>
      <c r="AS19" s="60"/>
      <c r="AT19" s="60">
        <v>3</v>
      </c>
      <c r="AU19" s="92">
        <v>5</v>
      </c>
      <c r="AV19" s="60">
        <f t="shared" si="3"/>
        <v>4</v>
      </c>
      <c r="AW19" s="60">
        <f t="shared" si="9"/>
        <v>5</v>
      </c>
      <c r="AX19" s="82">
        <v>12</v>
      </c>
      <c r="AY19" s="83" t="s">
        <v>22</v>
      </c>
      <c r="AZ19" s="84" t="s">
        <v>20</v>
      </c>
      <c r="BA19" s="61">
        <v>3</v>
      </c>
      <c r="BB19" s="60">
        <v>7</v>
      </c>
      <c r="BC19" s="60">
        <v>6</v>
      </c>
      <c r="BD19" s="60">
        <v>5</v>
      </c>
      <c r="BE19" s="60">
        <v>6</v>
      </c>
      <c r="BF19" s="82">
        <v>6</v>
      </c>
      <c r="BG19" s="82"/>
      <c r="BH19" s="82">
        <f t="shared" si="4"/>
        <v>6</v>
      </c>
      <c r="BI19" s="229"/>
      <c r="BJ19" s="82">
        <v>12</v>
      </c>
      <c r="BK19" s="83" t="s">
        <v>22</v>
      </c>
      <c r="BL19" s="84" t="s">
        <v>20</v>
      </c>
      <c r="BM19" s="61">
        <v>5</v>
      </c>
      <c r="BN19" s="60">
        <v>6</v>
      </c>
      <c r="BO19" s="60">
        <v>0</v>
      </c>
      <c r="BP19" s="60"/>
      <c r="BQ19" s="60"/>
      <c r="BR19" s="60">
        <v>5</v>
      </c>
      <c r="BS19" s="92"/>
      <c r="BT19" s="60">
        <f t="shared" si="5"/>
        <v>5</v>
      </c>
      <c r="BU19" s="60"/>
      <c r="BV19" s="82">
        <v>12</v>
      </c>
      <c r="BW19" s="83" t="s">
        <v>22</v>
      </c>
      <c r="BX19" s="84" t="s">
        <v>20</v>
      </c>
      <c r="BY19" s="61"/>
      <c r="BZ19" s="60"/>
      <c r="CA19" s="60"/>
      <c r="CB19" s="60"/>
      <c r="CC19" s="60"/>
      <c r="CD19" s="61">
        <v>8</v>
      </c>
      <c r="CE19" s="92"/>
      <c r="CF19" s="60">
        <f t="shared" si="6"/>
        <v>8</v>
      </c>
      <c r="CG19" s="60"/>
      <c r="CH19" s="82">
        <v>12</v>
      </c>
      <c r="CI19" s="83" t="s">
        <v>22</v>
      </c>
      <c r="CJ19" s="84" t="s">
        <v>20</v>
      </c>
      <c r="CK19" s="61"/>
      <c r="CL19" s="60"/>
      <c r="CM19" s="60"/>
      <c r="CN19" s="60"/>
      <c r="CO19" s="60"/>
      <c r="CP19" s="60">
        <v>7</v>
      </c>
      <c r="CQ19" s="92"/>
      <c r="CR19" s="60">
        <f t="shared" si="7"/>
        <v>7</v>
      </c>
      <c r="CS19" s="60"/>
    </row>
    <row r="20" spans="1:97" ht="15">
      <c r="A20" s="82">
        <v>14</v>
      </c>
      <c r="B20" s="83" t="s">
        <v>25</v>
      </c>
      <c r="C20" s="84" t="s">
        <v>24</v>
      </c>
      <c r="D20" s="61">
        <v>7</v>
      </c>
      <c r="E20" s="60">
        <v>1</v>
      </c>
      <c r="F20" s="60">
        <v>0</v>
      </c>
      <c r="G20" s="60">
        <v>4</v>
      </c>
      <c r="H20" s="60">
        <v>5</v>
      </c>
      <c r="I20" s="60">
        <v>5</v>
      </c>
      <c r="J20" s="92"/>
      <c r="K20" s="60">
        <f t="shared" si="0"/>
        <v>5</v>
      </c>
      <c r="L20" s="60"/>
      <c r="M20" s="82">
        <v>14</v>
      </c>
      <c r="N20" s="83" t="s">
        <v>25</v>
      </c>
      <c r="O20" s="84" t="s">
        <v>24</v>
      </c>
      <c r="P20" s="61">
        <v>6</v>
      </c>
      <c r="Q20" s="60">
        <v>6</v>
      </c>
      <c r="R20" s="60">
        <v>6</v>
      </c>
      <c r="S20" s="60">
        <v>8</v>
      </c>
      <c r="T20" s="60">
        <v>6</v>
      </c>
      <c r="U20" s="60">
        <v>4</v>
      </c>
      <c r="V20" s="92"/>
      <c r="W20" s="60">
        <f t="shared" si="1"/>
        <v>5</v>
      </c>
      <c r="X20" s="60"/>
      <c r="Y20" s="82">
        <v>14</v>
      </c>
      <c r="Z20" s="83" t="s">
        <v>25</v>
      </c>
      <c r="AA20" s="84" t="s">
        <v>24</v>
      </c>
      <c r="AB20" s="61">
        <v>6</v>
      </c>
      <c r="AC20" s="60">
        <v>7</v>
      </c>
      <c r="AD20" s="60">
        <v>5</v>
      </c>
      <c r="AE20" s="60">
        <v>5</v>
      </c>
      <c r="AF20" s="60">
        <v>5</v>
      </c>
      <c r="AG20" s="60">
        <v>4</v>
      </c>
      <c r="AH20" s="60">
        <v>5</v>
      </c>
      <c r="AI20" s="92"/>
      <c r="AJ20" s="60">
        <f t="shared" si="2"/>
        <v>5</v>
      </c>
      <c r="AK20" s="60"/>
      <c r="AL20" s="82">
        <v>14</v>
      </c>
      <c r="AM20" s="83" t="s">
        <v>25</v>
      </c>
      <c r="AN20" s="84" t="s">
        <v>24</v>
      </c>
      <c r="AO20" s="61">
        <v>6</v>
      </c>
      <c r="AP20" s="60">
        <v>6</v>
      </c>
      <c r="AQ20" s="60">
        <v>6</v>
      </c>
      <c r="AR20" s="60"/>
      <c r="AS20" s="60"/>
      <c r="AT20" s="60">
        <v>5</v>
      </c>
      <c r="AU20" s="92"/>
      <c r="AV20" s="60">
        <f t="shared" si="3"/>
        <v>5</v>
      </c>
      <c r="AW20" s="60"/>
      <c r="AX20" s="82">
        <v>14</v>
      </c>
      <c r="AY20" s="83" t="s">
        <v>25</v>
      </c>
      <c r="AZ20" s="84" t="s">
        <v>24</v>
      </c>
      <c r="BA20" s="61">
        <v>6</v>
      </c>
      <c r="BB20" s="60">
        <v>6</v>
      </c>
      <c r="BC20" s="60">
        <v>6</v>
      </c>
      <c r="BD20" s="60">
        <v>5</v>
      </c>
      <c r="BE20" s="60">
        <v>5</v>
      </c>
      <c r="BF20" s="82">
        <v>5</v>
      </c>
      <c r="BG20" s="82"/>
      <c r="BH20" s="82">
        <f t="shared" si="4"/>
        <v>5</v>
      </c>
      <c r="BI20" s="229"/>
      <c r="BJ20" s="82">
        <v>14</v>
      </c>
      <c r="BK20" s="83" t="s">
        <v>25</v>
      </c>
      <c r="BL20" s="84" t="s">
        <v>24</v>
      </c>
      <c r="BM20" s="61">
        <v>5</v>
      </c>
      <c r="BN20" s="60">
        <v>6</v>
      </c>
      <c r="BO20" s="60">
        <v>5</v>
      </c>
      <c r="BP20" s="60"/>
      <c r="BQ20" s="60"/>
      <c r="BR20" s="60">
        <v>3</v>
      </c>
      <c r="BS20" s="92">
        <v>6</v>
      </c>
      <c r="BT20" s="60">
        <f t="shared" si="5"/>
        <v>4</v>
      </c>
      <c r="BU20" s="60">
        <f>ROUND((SUM(BM20:BO20)/3*0.3+BS20*0.7),0)</f>
        <v>6</v>
      </c>
      <c r="BV20" s="82">
        <v>14</v>
      </c>
      <c r="BW20" s="83" t="s">
        <v>25</v>
      </c>
      <c r="BX20" s="84" t="s">
        <v>24</v>
      </c>
      <c r="BY20" s="61"/>
      <c r="BZ20" s="60"/>
      <c r="CA20" s="60"/>
      <c r="CB20" s="60"/>
      <c r="CC20" s="60"/>
      <c r="CD20" s="61">
        <v>7</v>
      </c>
      <c r="CE20" s="92"/>
      <c r="CF20" s="60">
        <f t="shared" si="6"/>
        <v>7</v>
      </c>
      <c r="CG20" s="60"/>
      <c r="CH20" s="82">
        <v>14</v>
      </c>
      <c r="CI20" s="83" t="s">
        <v>25</v>
      </c>
      <c r="CJ20" s="84" t="s">
        <v>24</v>
      </c>
      <c r="CK20" s="61"/>
      <c r="CL20" s="60"/>
      <c r="CM20" s="60"/>
      <c r="CN20" s="60"/>
      <c r="CO20" s="60"/>
      <c r="CP20" s="60">
        <v>6</v>
      </c>
      <c r="CQ20" s="92"/>
      <c r="CR20" s="60">
        <f t="shared" si="7"/>
        <v>6</v>
      </c>
      <c r="CS20" s="60"/>
    </row>
    <row r="21" spans="1:97" ht="15">
      <c r="A21" s="77">
        <v>15</v>
      </c>
      <c r="B21" s="83" t="s">
        <v>26</v>
      </c>
      <c r="C21" s="84" t="s">
        <v>27</v>
      </c>
      <c r="D21" s="61">
        <v>5</v>
      </c>
      <c r="E21" s="60">
        <v>5</v>
      </c>
      <c r="F21" s="60">
        <v>9</v>
      </c>
      <c r="G21" s="60">
        <v>5</v>
      </c>
      <c r="H21" s="60">
        <v>5</v>
      </c>
      <c r="I21" s="60">
        <v>0</v>
      </c>
      <c r="J21" s="92">
        <v>3</v>
      </c>
      <c r="K21" s="60">
        <f t="shared" si="0"/>
        <v>2</v>
      </c>
      <c r="L21" s="60"/>
      <c r="M21" s="82">
        <v>15</v>
      </c>
      <c r="N21" s="83" t="s">
        <v>26</v>
      </c>
      <c r="O21" s="84" t="s">
        <v>27</v>
      </c>
      <c r="P21" s="61">
        <v>7</v>
      </c>
      <c r="Q21" s="60">
        <v>6</v>
      </c>
      <c r="R21" s="60">
        <v>6</v>
      </c>
      <c r="S21" s="60">
        <v>6</v>
      </c>
      <c r="T21" s="60">
        <v>6</v>
      </c>
      <c r="U21" s="60">
        <v>0</v>
      </c>
      <c r="V21" s="92">
        <v>5</v>
      </c>
      <c r="W21" s="60">
        <f t="shared" si="1"/>
        <v>2</v>
      </c>
      <c r="X21" s="60">
        <f>ROUND((SUM(P21:T21)/5*0.3+V21*0.7),0)</f>
        <v>5</v>
      </c>
      <c r="Y21" s="82">
        <v>15</v>
      </c>
      <c r="Z21" s="83" t="s">
        <v>26</v>
      </c>
      <c r="AA21" s="84" t="s">
        <v>27</v>
      </c>
      <c r="AB21" s="61">
        <v>7</v>
      </c>
      <c r="AC21" s="60">
        <v>7</v>
      </c>
      <c r="AD21" s="60">
        <v>8</v>
      </c>
      <c r="AE21" s="60">
        <v>7</v>
      </c>
      <c r="AF21" s="60">
        <v>7</v>
      </c>
      <c r="AG21" s="60">
        <v>6</v>
      </c>
      <c r="AH21" s="60">
        <v>0</v>
      </c>
      <c r="AI21" s="92">
        <v>7</v>
      </c>
      <c r="AJ21" s="60">
        <f t="shared" si="2"/>
        <v>2</v>
      </c>
      <c r="AK21" s="60">
        <f>ROUND((SUM(AB21:AG21)/6*0.3+AI21*0.7),0)</f>
        <v>7</v>
      </c>
      <c r="AL21" s="82">
        <v>15</v>
      </c>
      <c r="AM21" s="83" t="s">
        <v>26</v>
      </c>
      <c r="AN21" s="84" t="s">
        <v>27</v>
      </c>
      <c r="AO21" s="61">
        <v>7</v>
      </c>
      <c r="AP21" s="60">
        <v>5</v>
      </c>
      <c r="AQ21" s="60">
        <v>5</v>
      </c>
      <c r="AR21" s="60"/>
      <c r="AS21" s="60"/>
      <c r="AT21" s="60">
        <v>0</v>
      </c>
      <c r="AU21" s="92">
        <v>5</v>
      </c>
      <c r="AV21" s="60">
        <f t="shared" si="3"/>
        <v>2</v>
      </c>
      <c r="AW21" s="60"/>
      <c r="AX21" s="82">
        <v>15</v>
      </c>
      <c r="AY21" s="83" t="s">
        <v>26</v>
      </c>
      <c r="AZ21" s="84" t="s">
        <v>27</v>
      </c>
      <c r="BA21" s="61">
        <v>9</v>
      </c>
      <c r="BB21" s="60">
        <v>8</v>
      </c>
      <c r="BC21" s="60">
        <v>8</v>
      </c>
      <c r="BD21" s="60">
        <v>9</v>
      </c>
      <c r="BE21" s="60">
        <v>9</v>
      </c>
      <c r="BF21" s="82">
        <v>0</v>
      </c>
      <c r="BG21" s="82">
        <v>7</v>
      </c>
      <c r="BH21" s="82">
        <f t="shared" si="4"/>
        <v>3</v>
      </c>
      <c r="BI21" s="82">
        <f>ROUND((SUM(BA21:BE21)/5*0.3+BG21*0.7),0)</f>
        <v>7</v>
      </c>
      <c r="BJ21" s="82">
        <v>15</v>
      </c>
      <c r="BK21" s="83" t="s">
        <v>26</v>
      </c>
      <c r="BL21" s="84" t="s">
        <v>27</v>
      </c>
      <c r="BM21" s="61">
        <v>6</v>
      </c>
      <c r="BN21" s="60">
        <v>6</v>
      </c>
      <c r="BO21" s="60">
        <v>5</v>
      </c>
      <c r="BP21" s="60"/>
      <c r="BQ21" s="60"/>
      <c r="BR21" s="60">
        <v>0</v>
      </c>
      <c r="BS21" s="92">
        <v>7</v>
      </c>
      <c r="BT21" s="60">
        <f t="shared" si="5"/>
        <v>2</v>
      </c>
      <c r="BU21" s="60">
        <f>ROUND((SUM(BM21:BO21)/3*0.3+BS21*0.7),0)</f>
        <v>7</v>
      </c>
      <c r="BV21" s="82">
        <v>15</v>
      </c>
      <c r="BW21" s="83" t="s">
        <v>26</v>
      </c>
      <c r="BX21" s="84" t="s">
        <v>27</v>
      </c>
      <c r="BY21" s="61"/>
      <c r="BZ21" s="60"/>
      <c r="CA21" s="60"/>
      <c r="CB21" s="60"/>
      <c r="CC21" s="60"/>
      <c r="CD21" s="61">
        <v>7</v>
      </c>
      <c r="CE21" s="92"/>
      <c r="CF21" s="60">
        <f t="shared" si="6"/>
        <v>7</v>
      </c>
      <c r="CG21" s="60"/>
      <c r="CH21" s="82">
        <v>15</v>
      </c>
      <c r="CI21" s="83" t="s">
        <v>26</v>
      </c>
      <c r="CJ21" s="84" t="s">
        <v>27</v>
      </c>
      <c r="CK21" s="61"/>
      <c r="CL21" s="60"/>
      <c r="CM21" s="60"/>
      <c r="CN21" s="60"/>
      <c r="CO21" s="60"/>
      <c r="CP21" s="60">
        <v>6</v>
      </c>
      <c r="CQ21" s="92"/>
      <c r="CR21" s="60">
        <f t="shared" si="7"/>
        <v>6</v>
      </c>
      <c r="CS21" s="60"/>
    </row>
    <row r="22" spans="1:97" ht="15">
      <c r="A22" s="82">
        <v>16</v>
      </c>
      <c r="B22" s="83" t="s">
        <v>28</v>
      </c>
      <c r="C22" s="84" t="s">
        <v>27</v>
      </c>
      <c r="D22" s="61">
        <v>5</v>
      </c>
      <c r="E22" s="60">
        <v>2</v>
      </c>
      <c r="F22" s="60">
        <v>4</v>
      </c>
      <c r="G22" s="60">
        <v>3</v>
      </c>
      <c r="H22" s="60">
        <v>7</v>
      </c>
      <c r="I22" s="60">
        <v>0</v>
      </c>
      <c r="J22" s="92"/>
      <c r="K22" s="60">
        <f t="shared" si="0"/>
        <v>1</v>
      </c>
      <c r="L22" s="60"/>
      <c r="M22" s="82">
        <v>16</v>
      </c>
      <c r="N22" s="83" t="s">
        <v>28</v>
      </c>
      <c r="O22" s="84" t="s">
        <v>27</v>
      </c>
      <c r="P22" s="61">
        <v>6</v>
      </c>
      <c r="Q22" s="60">
        <v>5</v>
      </c>
      <c r="R22" s="60">
        <v>6</v>
      </c>
      <c r="S22" s="60">
        <v>6</v>
      </c>
      <c r="T22" s="60">
        <v>6</v>
      </c>
      <c r="U22" s="60">
        <v>2</v>
      </c>
      <c r="V22" s="92">
        <v>3</v>
      </c>
      <c r="W22" s="60">
        <f t="shared" si="1"/>
        <v>3</v>
      </c>
      <c r="X22" s="60">
        <f>ROUND((SUM(P22:T22)/5*0.3+V22*0.7),0)</f>
        <v>4</v>
      </c>
      <c r="Y22" s="82">
        <v>16</v>
      </c>
      <c r="Z22" s="83" t="s">
        <v>28</v>
      </c>
      <c r="AA22" s="84" t="s">
        <v>27</v>
      </c>
      <c r="AB22" s="61">
        <v>5</v>
      </c>
      <c r="AC22" s="60">
        <v>4</v>
      </c>
      <c r="AD22" s="60">
        <v>4</v>
      </c>
      <c r="AE22" s="60">
        <v>3</v>
      </c>
      <c r="AF22" s="60">
        <v>5</v>
      </c>
      <c r="AG22" s="60">
        <v>4</v>
      </c>
      <c r="AH22" s="60">
        <v>2</v>
      </c>
      <c r="AI22" s="92">
        <v>5</v>
      </c>
      <c r="AJ22" s="60">
        <f t="shared" si="2"/>
        <v>3</v>
      </c>
      <c r="AK22" s="60">
        <f>ROUND((SUM(AB22:AG22)/6*0.3+AI22*0.7),0)</f>
        <v>5</v>
      </c>
      <c r="AL22" s="82">
        <v>16</v>
      </c>
      <c r="AM22" s="83" t="s">
        <v>28</v>
      </c>
      <c r="AN22" s="84" t="s">
        <v>27</v>
      </c>
      <c r="AO22" s="61">
        <v>4</v>
      </c>
      <c r="AP22" s="60">
        <v>5</v>
      </c>
      <c r="AQ22" s="60">
        <v>5</v>
      </c>
      <c r="AR22" s="60"/>
      <c r="AS22" s="60"/>
      <c r="AT22" s="60">
        <v>3</v>
      </c>
      <c r="AU22" s="92">
        <v>5</v>
      </c>
      <c r="AV22" s="60">
        <f t="shared" si="3"/>
        <v>4</v>
      </c>
      <c r="AW22" s="60">
        <f aca="true" t="shared" si="10" ref="AW22:AW65">ROUND((SUM(AO22:AS22)/3*0.3+AU22*0.7),0)</f>
        <v>5</v>
      </c>
      <c r="AX22" s="82">
        <v>16</v>
      </c>
      <c r="AY22" s="83" t="s">
        <v>28</v>
      </c>
      <c r="AZ22" s="84" t="s">
        <v>27</v>
      </c>
      <c r="BA22" s="61">
        <v>8</v>
      </c>
      <c r="BB22" s="60">
        <v>6</v>
      </c>
      <c r="BC22" s="60">
        <v>6</v>
      </c>
      <c r="BD22" s="60">
        <v>5</v>
      </c>
      <c r="BE22" s="60">
        <v>7</v>
      </c>
      <c r="BF22" s="82">
        <v>1</v>
      </c>
      <c r="BG22" s="82">
        <v>4</v>
      </c>
      <c r="BH22" s="82">
        <f t="shared" si="4"/>
        <v>3</v>
      </c>
      <c r="BI22" s="82">
        <f>ROUND((SUM(BA22:BE22)/5*0.3+BG22*0.7),0)</f>
        <v>5</v>
      </c>
      <c r="BJ22" s="82">
        <v>16</v>
      </c>
      <c r="BK22" s="83" t="s">
        <v>28</v>
      </c>
      <c r="BL22" s="84" t="s">
        <v>27</v>
      </c>
      <c r="BM22" s="61">
        <v>3</v>
      </c>
      <c r="BN22" s="60">
        <v>5</v>
      </c>
      <c r="BO22" s="60">
        <v>0</v>
      </c>
      <c r="BP22" s="60"/>
      <c r="BQ22" s="60"/>
      <c r="BR22" s="60">
        <v>6</v>
      </c>
      <c r="BS22" s="92"/>
      <c r="BT22" s="60">
        <f t="shared" si="5"/>
        <v>5</v>
      </c>
      <c r="BU22" s="60"/>
      <c r="BV22" s="82">
        <v>16</v>
      </c>
      <c r="BW22" s="83" t="s">
        <v>28</v>
      </c>
      <c r="BX22" s="84" t="s">
        <v>27</v>
      </c>
      <c r="BY22" s="61"/>
      <c r="BZ22" s="60"/>
      <c r="CA22" s="60"/>
      <c r="CB22" s="60"/>
      <c r="CC22" s="60"/>
      <c r="CD22" s="61">
        <v>7</v>
      </c>
      <c r="CE22" s="92"/>
      <c r="CF22" s="60">
        <f t="shared" si="6"/>
        <v>7</v>
      </c>
      <c r="CG22" s="60"/>
      <c r="CH22" s="82">
        <v>16</v>
      </c>
      <c r="CI22" s="83" t="s">
        <v>28</v>
      </c>
      <c r="CJ22" s="84" t="s">
        <v>27</v>
      </c>
      <c r="CK22" s="61"/>
      <c r="CL22" s="60"/>
      <c r="CM22" s="60"/>
      <c r="CN22" s="60"/>
      <c r="CO22" s="60"/>
      <c r="CP22" s="60">
        <v>6</v>
      </c>
      <c r="CQ22" s="92"/>
      <c r="CR22" s="60">
        <f t="shared" si="7"/>
        <v>6</v>
      </c>
      <c r="CS22" s="60"/>
    </row>
    <row r="23" spans="1:97" ht="15">
      <c r="A23" s="77">
        <v>17</v>
      </c>
      <c r="B23" s="83" t="s">
        <v>29</v>
      </c>
      <c r="C23" s="84" t="s">
        <v>30</v>
      </c>
      <c r="D23" s="61">
        <v>8</v>
      </c>
      <c r="E23" s="60">
        <v>0</v>
      </c>
      <c r="F23" s="60">
        <v>7</v>
      </c>
      <c r="G23" s="60">
        <v>4</v>
      </c>
      <c r="H23" s="60">
        <v>0</v>
      </c>
      <c r="I23" s="60">
        <v>5</v>
      </c>
      <c r="J23" s="92"/>
      <c r="K23" s="60">
        <f t="shared" si="0"/>
        <v>5</v>
      </c>
      <c r="L23" s="60"/>
      <c r="M23" s="82">
        <v>17</v>
      </c>
      <c r="N23" s="83" t="s">
        <v>29</v>
      </c>
      <c r="O23" s="84" t="s">
        <v>30</v>
      </c>
      <c r="P23" s="61">
        <v>6</v>
      </c>
      <c r="Q23" s="60">
        <v>6</v>
      </c>
      <c r="R23" s="60">
        <v>6</v>
      </c>
      <c r="S23" s="60">
        <v>6</v>
      </c>
      <c r="T23" s="60">
        <v>6</v>
      </c>
      <c r="U23" s="60">
        <v>3</v>
      </c>
      <c r="V23" s="92">
        <v>3</v>
      </c>
      <c r="W23" s="60">
        <f t="shared" si="1"/>
        <v>4</v>
      </c>
      <c r="X23" s="60">
        <f>ROUND((SUM(P23:T23)/5*0.3+V23*0.7),0)</f>
        <v>4</v>
      </c>
      <c r="Y23" s="82">
        <v>17</v>
      </c>
      <c r="Z23" s="83" t="s">
        <v>29</v>
      </c>
      <c r="AA23" s="84" t="s">
        <v>30</v>
      </c>
      <c r="AB23" s="61">
        <v>3</v>
      </c>
      <c r="AC23" s="60">
        <v>4</v>
      </c>
      <c r="AD23" s="60">
        <v>6</v>
      </c>
      <c r="AE23" s="60">
        <v>5</v>
      </c>
      <c r="AF23" s="60">
        <v>5</v>
      </c>
      <c r="AG23" s="60">
        <v>6</v>
      </c>
      <c r="AH23" s="60">
        <v>5</v>
      </c>
      <c r="AI23" s="92"/>
      <c r="AJ23" s="60">
        <f t="shared" si="2"/>
        <v>5</v>
      </c>
      <c r="AK23" s="60"/>
      <c r="AL23" s="82">
        <v>17</v>
      </c>
      <c r="AM23" s="83" t="s">
        <v>29</v>
      </c>
      <c r="AN23" s="84" t="s">
        <v>30</v>
      </c>
      <c r="AO23" s="61">
        <v>4</v>
      </c>
      <c r="AP23" s="60">
        <v>5</v>
      </c>
      <c r="AQ23" s="60">
        <v>5</v>
      </c>
      <c r="AR23" s="60"/>
      <c r="AS23" s="60"/>
      <c r="AT23" s="60">
        <v>2</v>
      </c>
      <c r="AU23" s="92">
        <v>5</v>
      </c>
      <c r="AV23" s="60">
        <f t="shared" si="3"/>
        <v>3</v>
      </c>
      <c r="AW23" s="60">
        <f t="shared" si="10"/>
        <v>5</v>
      </c>
      <c r="AX23" s="82">
        <v>17</v>
      </c>
      <c r="AY23" s="83" t="s">
        <v>29</v>
      </c>
      <c r="AZ23" s="84" t="s">
        <v>30</v>
      </c>
      <c r="BA23" s="61">
        <v>4</v>
      </c>
      <c r="BB23" s="60">
        <v>5</v>
      </c>
      <c r="BC23" s="60">
        <v>6</v>
      </c>
      <c r="BD23" s="60">
        <v>5</v>
      </c>
      <c r="BE23" s="60">
        <v>0</v>
      </c>
      <c r="BF23" s="82">
        <v>3</v>
      </c>
      <c r="BG23" s="82">
        <v>5</v>
      </c>
      <c r="BH23" s="82">
        <f t="shared" si="4"/>
        <v>3</v>
      </c>
      <c r="BI23" s="82">
        <f>ROUND((SUM(BA23:BE23)/5*0.3+BG23*0.7),0)</f>
        <v>5</v>
      </c>
      <c r="BJ23" s="82">
        <v>17</v>
      </c>
      <c r="BK23" s="83" t="s">
        <v>29</v>
      </c>
      <c r="BL23" s="84" t="s">
        <v>30</v>
      </c>
      <c r="BM23" s="61">
        <v>3</v>
      </c>
      <c r="BN23" s="60">
        <v>5</v>
      </c>
      <c r="BO23" s="60">
        <v>5</v>
      </c>
      <c r="BP23" s="60"/>
      <c r="BQ23" s="60"/>
      <c r="BR23" s="60">
        <v>6</v>
      </c>
      <c r="BS23" s="92"/>
      <c r="BT23" s="60">
        <f t="shared" si="5"/>
        <v>6</v>
      </c>
      <c r="BU23" s="60"/>
      <c r="BV23" s="82">
        <v>17</v>
      </c>
      <c r="BW23" s="83" t="s">
        <v>29</v>
      </c>
      <c r="BX23" s="84" t="s">
        <v>30</v>
      </c>
      <c r="BY23" s="61"/>
      <c r="BZ23" s="60"/>
      <c r="CA23" s="60"/>
      <c r="CB23" s="60"/>
      <c r="CC23" s="60"/>
      <c r="CD23" s="61">
        <v>6</v>
      </c>
      <c r="CE23" s="92"/>
      <c r="CF23" s="60">
        <f t="shared" si="6"/>
        <v>6</v>
      </c>
      <c r="CG23" s="60"/>
      <c r="CH23" s="82">
        <v>17</v>
      </c>
      <c r="CI23" s="83" t="s">
        <v>29</v>
      </c>
      <c r="CJ23" s="84" t="s">
        <v>30</v>
      </c>
      <c r="CK23" s="61"/>
      <c r="CL23" s="60"/>
      <c r="CM23" s="60"/>
      <c r="CN23" s="60"/>
      <c r="CO23" s="60"/>
      <c r="CP23" s="60">
        <v>6</v>
      </c>
      <c r="CQ23" s="92"/>
      <c r="CR23" s="60">
        <f t="shared" si="7"/>
        <v>6</v>
      </c>
      <c r="CS23" s="60"/>
    </row>
    <row r="24" spans="1:97" ht="15">
      <c r="A24" s="82">
        <v>18</v>
      </c>
      <c r="B24" s="85" t="s">
        <v>31</v>
      </c>
      <c r="C24" s="86" t="s">
        <v>32</v>
      </c>
      <c r="D24" s="61">
        <v>8</v>
      </c>
      <c r="E24" s="60">
        <v>6</v>
      </c>
      <c r="F24" s="60">
        <v>8</v>
      </c>
      <c r="G24" s="60">
        <v>6</v>
      </c>
      <c r="H24" s="60">
        <v>5</v>
      </c>
      <c r="I24" s="60">
        <v>5</v>
      </c>
      <c r="J24" s="92"/>
      <c r="K24" s="60">
        <f t="shared" si="0"/>
        <v>5</v>
      </c>
      <c r="L24" s="60"/>
      <c r="M24" s="82">
        <v>18</v>
      </c>
      <c r="N24" s="85" t="s">
        <v>31</v>
      </c>
      <c r="O24" s="86" t="s">
        <v>32</v>
      </c>
      <c r="P24" s="61">
        <v>7</v>
      </c>
      <c r="Q24" s="60">
        <v>6</v>
      </c>
      <c r="R24" s="60">
        <v>6</v>
      </c>
      <c r="S24" s="60">
        <v>6</v>
      </c>
      <c r="T24" s="60">
        <v>6</v>
      </c>
      <c r="U24" s="60">
        <v>5</v>
      </c>
      <c r="V24" s="92"/>
      <c r="W24" s="60">
        <f t="shared" si="1"/>
        <v>5</v>
      </c>
      <c r="X24" s="60"/>
      <c r="Y24" s="82">
        <v>18</v>
      </c>
      <c r="Z24" s="85" t="s">
        <v>31</v>
      </c>
      <c r="AA24" s="86" t="s">
        <v>32</v>
      </c>
      <c r="AB24" s="61">
        <v>2</v>
      </c>
      <c r="AC24" s="60">
        <v>5</v>
      </c>
      <c r="AD24" s="60">
        <v>3</v>
      </c>
      <c r="AE24" s="60">
        <v>6</v>
      </c>
      <c r="AF24" s="60">
        <v>6</v>
      </c>
      <c r="AG24" s="60">
        <v>4</v>
      </c>
      <c r="AH24" s="60">
        <v>3</v>
      </c>
      <c r="AI24" s="92">
        <v>6</v>
      </c>
      <c r="AJ24" s="60">
        <f t="shared" si="2"/>
        <v>3</v>
      </c>
      <c r="AK24" s="60">
        <f>ROUND((SUM(AB24:AG24)/6*0.3+AI24*0.7),0)</f>
        <v>6</v>
      </c>
      <c r="AL24" s="82">
        <v>18</v>
      </c>
      <c r="AM24" s="85" t="s">
        <v>31</v>
      </c>
      <c r="AN24" s="86" t="s">
        <v>32</v>
      </c>
      <c r="AO24" s="61">
        <v>5</v>
      </c>
      <c r="AP24" s="60">
        <v>5</v>
      </c>
      <c r="AQ24" s="60">
        <v>6</v>
      </c>
      <c r="AR24" s="60"/>
      <c r="AS24" s="60"/>
      <c r="AT24" s="60">
        <v>5</v>
      </c>
      <c r="AU24" s="92"/>
      <c r="AV24" s="60">
        <f t="shared" si="3"/>
        <v>5</v>
      </c>
      <c r="AW24" s="60"/>
      <c r="AX24" s="82">
        <v>18</v>
      </c>
      <c r="AY24" s="85" t="s">
        <v>31</v>
      </c>
      <c r="AZ24" s="86" t="s">
        <v>32</v>
      </c>
      <c r="BA24" s="61">
        <v>4</v>
      </c>
      <c r="BB24" s="60">
        <v>5</v>
      </c>
      <c r="BC24" s="60">
        <v>6</v>
      </c>
      <c r="BD24" s="60">
        <v>6</v>
      </c>
      <c r="BE24" s="60">
        <v>78</v>
      </c>
      <c r="BF24" s="82">
        <v>5</v>
      </c>
      <c r="BG24" s="82"/>
      <c r="BH24" s="82">
        <f t="shared" si="4"/>
        <v>9</v>
      </c>
      <c r="BI24" s="229"/>
      <c r="BJ24" s="82">
        <v>18</v>
      </c>
      <c r="BK24" s="85" t="s">
        <v>31</v>
      </c>
      <c r="BL24" s="86" t="s">
        <v>32</v>
      </c>
      <c r="BM24" s="61">
        <v>6</v>
      </c>
      <c r="BN24" s="60">
        <v>7</v>
      </c>
      <c r="BO24" s="60">
        <v>8</v>
      </c>
      <c r="BP24" s="60"/>
      <c r="BQ24" s="60"/>
      <c r="BR24" s="60">
        <v>7</v>
      </c>
      <c r="BS24" s="92"/>
      <c r="BT24" s="60">
        <f t="shared" si="5"/>
        <v>7</v>
      </c>
      <c r="BU24" s="60"/>
      <c r="BV24" s="82">
        <v>18</v>
      </c>
      <c r="BW24" s="85" t="s">
        <v>31</v>
      </c>
      <c r="BX24" s="86" t="s">
        <v>32</v>
      </c>
      <c r="BY24" s="61"/>
      <c r="BZ24" s="60"/>
      <c r="CA24" s="60"/>
      <c r="CB24" s="60"/>
      <c r="CC24" s="60"/>
      <c r="CD24" s="61">
        <v>7</v>
      </c>
      <c r="CE24" s="92"/>
      <c r="CF24" s="60">
        <f t="shared" si="6"/>
        <v>7</v>
      </c>
      <c r="CG24" s="60"/>
      <c r="CH24" s="82">
        <v>18</v>
      </c>
      <c r="CI24" s="85" t="s">
        <v>31</v>
      </c>
      <c r="CJ24" s="86" t="s">
        <v>32</v>
      </c>
      <c r="CK24" s="61"/>
      <c r="CL24" s="60"/>
      <c r="CM24" s="60"/>
      <c r="CN24" s="60"/>
      <c r="CO24" s="60"/>
      <c r="CP24" s="60">
        <v>6</v>
      </c>
      <c r="CQ24" s="92"/>
      <c r="CR24" s="60">
        <f t="shared" si="7"/>
        <v>6</v>
      </c>
      <c r="CS24" s="60"/>
    </row>
    <row r="25" spans="1:97" ht="15">
      <c r="A25" s="77">
        <v>19</v>
      </c>
      <c r="B25" s="83" t="s">
        <v>33</v>
      </c>
      <c r="C25" s="84" t="s">
        <v>34</v>
      </c>
      <c r="D25" s="61">
        <v>7</v>
      </c>
      <c r="E25" s="60">
        <v>5</v>
      </c>
      <c r="F25" s="60">
        <v>8</v>
      </c>
      <c r="G25" s="60">
        <v>5</v>
      </c>
      <c r="H25" s="60">
        <v>6</v>
      </c>
      <c r="I25" s="60">
        <v>4</v>
      </c>
      <c r="J25" s="92">
        <v>5</v>
      </c>
      <c r="K25" s="60">
        <v>4</v>
      </c>
      <c r="L25" s="60">
        <f>ROUND((SUM(D25:H25)/5*0.3+J25*0.7),0)</f>
        <v>5</v>
      </c>
      <c r="M25" s="82">
        <v>19</v>
      </c>
      <c r="N25" s="83" t="s">
        <v>33</v>
      </c>
      <c r="O25" s="84" t="s">
        <v>34</v>
      </c>
      <c r="P25" s="61">
        <v>5</v>
      </c>
      <c r="Q25" s="60">
        <v>7</v>
      </c>
      <c r="R25" s="60">
        <v>6</v>
      </c>
      <c r="S25" s="60">
        <v>6</v>
      </c>
      <c r="T25" s="60">
        <v>6</v>
      </c>
      <c r="U25" s="60">
        <v>5</v>
      </c>
      <c r="V25" s="92"/>
      <c r="W25" s="60">
        <f t="shared" si="1"/>
        <v>5</v>
      </c>
      <c r="X25" s="60"/>
      <c r="Y25" s="82">
        <v>19</v>
      </c>
      <c r="Z25" s="83" t="s">
        <v>33</v>
      </c>
      <c r="AA25" s="84" t="s">
        <v>34</v>
      </c>
      <c r="AB25" s="61">
        <v>3</v>
      </c>
      <c r="AC25" s="60">
        <v>4</v>
      </c>
      <c r="AD25" s="60">
        <v>6</v>
      </c>
      <c r="AE25" s="60">
        <v>5</v>
      </c>
      <c r="AF25" s="60">
        <v>5</v>
      </c>
      <c r="AG25" s="60">
        <v>5</v>
      </c>
      <c r="AH25" s="60">
        <v>4</v>
      </c>
      <c r="AI25" s="92">
        <v>5</v>
      </c>
      <c r="AJ25" s="60">
        <f t="shared" si="2"/>
        <v>4</v>
      </c>
      <c r="AK25" s="60">
        <f>ROUND((SUM(AB25:AG25)/6*0.3+AI25*0.7),0)</f>
        <v>5</v>
      </c>
      <c r="AL25" s="82">
        <v>19</v>
      </c>
      <c r="AM25" s="83" t="s">
        <v>33</v>
      </c>
      <c r="AN25" s="84" t="s">
        <v>34</v>
      </c>
      <c r="AO25" s="61">
        <v>4</v>
      </c>
      <c r="AP25" s="60">
        <v>5</v>
      </c>
      <c r="AQ25" s="60">
        <v>5</v>
      </c>
      <c r="AR25" s="60"/>
      <c r="AS25" s="60"/>
      <c r="AT25" s="60">
        <v>4</v>
      </c>
      <c r="AU25" s="92">
        <v>5</v>
      </c>
      <c r="AV25" s="60">
        <f t="shared" si="3"/>
        <v>4</v>
      </c>
      <c r="AW25" s="60">
        <f t="shared" si="10"/>
        <v>5</v>
      </c>
      <c r="AX25" s="82">
        <v>19</v>
      </c>
      <c r="AY25" s="83" t="s">
        <v>33</v>
      </c>
      <c r="AZ25" s="84" t="s">
        <v>34</v>
      </c>
      <c r="BA25" s="61">
        <v>3</v>
      </c>
      <c r="BB25" s="60">
        <v>6</v>
      </c>
      <c r="BC25" s="60">
        <v>6</v>
      </c>
      <c r="BD25" s="60">
        <v>4</v>
      </c>
      <c r="BE25" s="60">
        <v>6</v>
      </c>
      <c r="BF25" s="82">
        <v>1</v>
      </c>
      <c r="BG25" s="82">
        <v>5</v>
      </c>
      <c r="BH25" s="82">
        <f t="shared" si="4"/>
        <v>2</v>
      </c>
      <c r="BI25" s="82">
        <f>ROUND((SUM(BA25:BE25)/5*0.3+BG25*0.7),0)</f>
        <v>5</v>
      </c>
      <c r="BJ25" s="82">
        <v>19</v>
      </c>
      <c r="BK25" s="83" t="s">
        <v>33</v>
      </c>
      <c r="BL25" s="84" t="s">
        <v>34</v>
      </c>
      <c r="BM25" s="61">
        <v>5</v>
      </c>
      <c r="BN25" s="60">
        <v>6</v>
      </c>
      <c r="BO25" s="60">
        <v>5</v>
      </c>
      <c r="BP25" s="60"/>
      <c r="BQ25" s="60"/>
      <c r="BR25" s="60">
        <v>4</v>
      </c>
      <c r="BS25" s="92">
        <v>5</v>
      </c>
      <c r="BT25" s="60">
        <f t="shared" si="5"/>
        <v>4</v>
      </c>
      <c r="BU25" s="60">
        <f>ROUND((SUM(BM25:BO25)/3*0.3+BS25*0.7),0)</f>
        <v>5</v>
      </c>
      <c r="BV25" s="82">
        <v>19</v>
      </c>
      <c r="BW25" s="83" t="s">
        <v>33</v>
      </c>
      <c r="BX25" s="84" t="s">
        <v>34</v>
      </c>
      <c r="BY25" s="61"/>
      <c r="BZ25" s="60"/>
      <c r="CA25" s="60"/>
      <c r="CB25" s="60"/>
      <c r="CC25" s="60"/>
      <c r="CD25" s="61">
        <v>4</v>
      </c>
      <c r="CE25" s="92">
        <v>5</v>
      </c>
      <c r="CF25" s="60">
        <f t="shared" si="6"/>
        <v>4</v>
      </c>
      <c r="CG25" s="60">
        <v>5</v>
      </c>
      <c r="CH25" s="82">
        <v>19</v>
      </c>
      <c r="CI25" s="83" t="s">
        <v>33</v>
      </c>
      <c r="CJ25" s="84" t="s">
        <v>34</v>
      </c>
      <c r="CK25" s="61"/>
      <c r="CL25" s="60"/>
      <c r="CM25" s="60"/>
      <c r="CN25" s="60"/>
      <c r="CO25" s="60"/>
      <c r="CP25" s="60">
        <v>7</v>
      </c>
      <c r="CQ25" s="92"/>
      <c r="CR25" s="60">
        <f t="shared" si="7"/>
        <v>7</v>
      </c>
      <c r="CS25" s="60"/>
    </row>
    <row r="26" spans="1:97" ht="15">
      <c r="A26" s="82">
        <v>20</v>
      </c>
      <c r="B26" s="83" t="s">
        <v>35</v>
      </c>
      <c r="C26" s="84" t="s">
        <v>36</v>
      </c>
      <c r="D26" s="61">
        <v>8</v>
      </c>
      <c r="E26" s="60">
        <v>6</v>
      </c>
      <c r="F26" s="60">
        <v>7</v>
      </c>
      <c r="G26" s="60">
        <v>5</v>
      </c>
      <c r="H26" s="60">
        <v>5</v>
      </c>
      <c r="I26" s="60">
        <v>3</v>
      </c>
      <c r="J26" s="92">
        <v>5</v>
      </c>
      <c r="K26" s="60">
        <f t="shared" si="0"/>
        <v>4</v>
      </c>
      <c r="L26" s="60"/>
      <c r="M26" s="82">
        <v>20</v>
      </c>
      <c r="N26" s="83" t="s">
        <v>35</v>
      </c>
      <c r="O26" s="84" t="s">
        <v>36</v>
      </c>
      <c r="P26" s="61">
        <v>7</v>
      </c>
      <c r="Q26" s="60">
        <v>7</v>
      </c>
      <c r="R26" s="60">
        <v>5</v>
      </c>
      <c r="S26" s="60">
        <v>6</v>
      </c>
      <c r="T26" s="60">
        <v>6</v>
      </c>
      <c r="U26" s="60">
        <v>2</v>
      </c>
      <c r="V26" s="92">
        <v>6</v>
      </c>
      <c r="W26" s="60">
        <f t="shared" si="1"/>
        <v>3</v>
      </c>
      <c r="X26" s="60">
        <f>ROUND((SUM(P26:T26)/5*0.3+V26*0.7),0)</f>
        <v>6</v>
      </c>
      <c r="Y26" s="82">
        <v>20</v>
      </c>
      <c r="Z26" s="83" t="s">
        <v>35</v>
      </c>
      <c r="AA26" s="84" t="s">
        <v>36</v>
      </c>
      <c r="AB26" s="61">
        <v>6</v>
      </c>
      <c r="AC26" s="60">
        <v>7</v>
      </c>
      <c r="AD26" s="60">
        <v>7</v>
      </c>
      <c r="AE26" s="60">
        <v>5</v>
      </c>
      <c r="AF26" s="60">
        <v>5</v>
      </c>
      <c r="AG26" s="60">
        <v>5</v>
      </c>
      <c r="AH26" s="60">
        <v>3</v>
      </c>
      <c r="AI26" s="92">
        <v>6</v>
      </c>
      <c r="AJ26" s="60">
        <f t="shared" si="2"/>
        <v>4</v>
      </c>
      <c r="AK26" s="60">
        <f>ROUND((SUM(AB26:AG26)/6*0.3+AI26*0.7),0)</f>
        <v>6</v>
      </c>
      <c r="AL26" s="82">
        <v>20</v>
      </c>
      <c r="AM26" s="83" t="s">
        <v>35</v>
      </c>
      <c r="AN26" s="84" t="s">
        <v>36</v>
      </c>
      <c r="AO26" s="61">
        <v>4</v>
      </c>
      <c r="AP26" s="60">
        <v>5</v>
      </c>
      <c r="AQ26" s="60">
        <v>5</v>
      </c>
      <c r="AR26" s="60"/>
      <c r="AS26" s="60"/>
      <c r="AT26" s="60">
        <v>3</v>
      </c>
      <c r="AU26" s="92">
        <v>5</v>
      </c>
      <c r="AV26" s="60">
        <f t="shared" si="3"/>
        <v>4</v>
      </c>
      <c r="AW26" s="60">
        <f t="shared" si="10"/>
        <v>5</v>
      </c>
      <c r="AX26" s="82">
        <v>20</v>
      </c>
      <c r="AY26" s="83" t="s">
        <v>35</v>
      </c>
      <c r="AZ26" s="84" t="s">
        <v>36</v>
      </c>
      <c r="BA26" s="61">
        <v>5</v>
      </c>
      <c r="BB26" s="60">
        <v>5</v>
      </c>
      <c r="BC26" s="60">
        <v>6</v>
      </c>
      <c r="BD26" s="60">
        <v>6</v>
      </c>
      <c r="BE26" s="60">
        <v>7</v>
      </c>
      <c r="BF26" s="82">
        <v>0</v>
      </c>
      <c r="BG26" s="82">
        <v>6</v>
      </c>
      <c r="BH26" s="82">
        <f t="shared" si="4"/>
        <v>2</v>
      </c>
      <c r="BI26" s="82">
        <f>ROUND((SUM(BA26:BE26)/5*0.3+BG26*0.7),0)</f>
        <v>6</v>
      </c>
      <c r="BJ26" s="82">
        <v>20</v>
      </c>
      <c r="BK26" s="83" t="s">
        <v>35</v>
      </c>
      <c r="BL26" s="84" t="s">
        <v>36</v>
      </c>
      <c r="BM26" s="61">
        <v>4</v>
      </c>
      <c r="BN26" s="60">
        <v>5</v>
      </c>
      <c r="BO26" s="60">
        <v>6</v>
      </c>
      <c r="BP26" s="60"/>
      <c r="BQ26" s="60"/>
      <c r="BR26" s="60">
        <v>2</v>
      </c>
      <c r="BS26" s="92">
        <v>5</v>
      </c>
      <c r="BT26" s="60">
        <f t="shared" si="5"/>
        <v>3</v>
      </c>
      <c r="BU26" s="60">
        <f>ROUND((SUM(BM26:BO26)/3*0.3+BS26*0.7),0)</f>
        <v>5</v>
      </c>
      <c r="BV26" s="82">
        <v>20</v>
      </c>
      <c r="BW26" s="83" t="s">
        <v>35</v>
      </c>
      <c r="BX26" s="84" t="s">
        <v>36</v>
      </c>
      <c r="BY26" s="61"/>
      <c r="BZ26" s="60"/>
      <c r="CA26" s="60"/>
      <c r="CB26" s="60"/>
      <c r="CC26" s="60"/>
      <c r="CD26" s="61">
        <v>6</v>
      </c>
      <c r="CE26" s="92"/>
      <c r="CF26" s="60">
        <f t="shared" si="6"/>
        <v>6</v>
      </c>
      <c r="CG26" s="60"/>
      <c r="CH26" s="82">
        <v>20</v>
      </c>
      <c r="CI26" s="83" t="s">
        <v>35</v>
      </c>
      <c r="CJ26" s="84" t="s">
        <v>36</v>
      </c>
      <c r="CK26" s="61"/>
      <c r="CL26" s="60"/>
      <c r="CM26" s="60"/>
      <c r="CN26" s="60"/>
      <c r="CO26" s="60"/>
      <c r="CP26" s="60">
        <v>7</v>
      </c>
      <c r="CQ26" s="92"/>
      <c r="CR26" s="60">
        <f t="shared" si="7"/>
        <v>7</v>
      </c>
      <c r="CS26" s="60"/>
    </row>
    <row r="27" spans="1:97" ht="15" customHeight="1">
      <c r="A27" s="77">
        <v>21</v>
      </c>
      <c r="B27" s="85" t="s">
        <v>37</v>
      </c>
      <c r="C27" s="86" t="s">
        <v>38</v>
      </c>
      <c r="D27" s="61">
        <v>0</v>
      </c>
      <c r="E27" s="60">
        <v>2</v>
      </c>
      <c r="F27" s="60">
        <v>0</v>
      </c>
      <c r="G27" s="60">
        <v>4</v>
      </c>
      <c r="H27" s="60">
        <v>0</v>
      </c>
      <c r="I27" s="60">
        <v>0</v>
      </c>
      <c r="J27" s="92"/>
      <c r="K27" s="60">
        <f>ROUND((SUM(D27:H27)/5*0.3+I27*0.7),0)</f>
        <v>0</v>
      </c>
      <c r="L27" s="60"/>
      <c r="M27" s="82">
        <v>21</v>
      </c>
      <c r="N27" s="85" t="s">
        <v>37</v>
      </c>
      <c r="O27" s="86" t="s">
        <v>38</v>
      </c>
      <c r="P27" s="61">
        <v>5</v>
      </c>
      <c r="Q27" s="60">
        <v>5</v>
      </c>
      <c r="R27" s="60">
        <v>7</v>
      </c>
      <c r="S27" s="60">
        <v>6</v>
      </c>
      <c r="T27" s="60">
        <v>5</v>
      </c>
      <c r="U27" s="60">
        <v>2</v>
      </c>
      <c r="V27" s="92">
        <v>5</v>
      </c>
      <c r="W27" s="60">
        <f t="shared" si="1"/>
        <v>3</v>
      </c>
      <c r="X27" s="60">
        <f>ROUND((SUM(P27:T27)/5*0.3+V27*0.7),0)</f>
        <v>5</v>
      </c>
      <c r="Y27" s="82">
        <v>21</v>
      </c>
      <c r="Z27" s="85" t="s">
        <v>37</v>
      </c>
      <c r="AA27" s="86" t="s">
        <v>38</v>
      </c>
      <c r="AB27" s="61">
        <v>6</v>
      </c>
      <c r="AC27" s="60">
        <v>6</v>
      </c>
      <c r="AD27" s="60">
        <v>5</v>
      </c>
      <c r="AE27" s="60">
        <v>6</v>
      </c>
      <c r="AF27" s="60">
        <v>4</v>
      </c>
      <c r="AG27" s="60">
        <v>6</v>
      </c>
      <c r="AH27" s="60">
        <v>5</v>
      </c>
      <c r="AI27" s="92"/>
      <c r="AJ27" s="60">
        <f t="shared" si="2"/>
        <v>5</v>
      </c>
      <c r="AK27" s="60"/>
      <c r="AL27" s="82">
        <v>21</v>
      </c>
      <c r="AM27" s="85" t="s">
        <v>37</v>
      </c>
      <c r="AN27" s="86" t="s">
        <v>38</v>
      </c>
      <c r="AO27" s="61">
        <v>4</v>
      </c>
      <c r="AP27" s="60">
        <v>5</v>
      </c>
      <c r="AQ27" s="60">
        <v>5</v>
      </c>
      <c r="AR27" s="60"/>
      <c r="AS27" s="60"/>
      <c r="AT27" s="60">
        <v>0</v>
      </c>
      <c r="AU27" s="92">
        <v>5</v>
      </c>
      <c r="AV27" s="60">
        <f t="shared" si="3"/>
        <v>1</v>
      </c>
      <c r="AW27" s="60">
        <f t="shared" si="10"/>
        <v>5</v>
      </c>
      <c r="AX27" s="82">
        <v>21</v>
      </c>
      <c r="AY27" s="85" t="s">
        <v>37</v>
      </c>
      <c r="AZ27" s="86" t="s">
        <v>38</v>
      </c>
      <c r="BA27" s="61">
        <v>0</v>
      </c>
      <c r="BB27" s="60">
        <v>6</v>
      </c>
      <c r="BC27" s="60">
        <v>5</v>
      </c>
      <c r="BD27" s="60">
        <v>6</v>
      </c>
      <c r="BE27" s="60">
        <v>7</v>
      </c>
      <c r="BF27" s="82">
        <v>1</v>
      </c>
      <c r="BG27" s="82">
        <v>6</v>
      </c>
      <c r="BH27" s="82">
        <f t="shared" si="4"/>
        <v>2</v>
      </c>
      <c r="BI27" s="82">
        <f>ROUND((SUM(BA27:BE27)/5*0.3+BG27*0.7),0)</f>
        <v>6</v>
      </c>
      <c r="BJ27" s="82">
        <v>21</v>
      </c>
      <c r="BK27" s="85" t="s">
        <v>37</v>
      </c>
      <c r="BL27" s="86" t="s">
        <v>38</v>
      </c>
      <c r="BM27" s="61">
        <v>5</v>
      </c>
      <c r="BN27" s="60">
        <v>0</v>
      </c>
      <c r="BO27" s="60">
        <v>7</v>
      </c>
      <c r="BP27" s="60"/>
      <c r="BQ27" s="60"/>
      <c r="BR27" s="60">
        <v>3</v>
      </c>
      <c r="BS27" s="92">
        <v>5</v>
      </c>
      <c r="BT27" s="60">
        <f t="shared" si="5"/>
        <v>3</v>
      </c>
      <c r="BU27" s="60">
        <f>ROUND((SUM(BM27:BO27)/3*0.3+BS27*0.7),0)</f>
        <v>5</v>
      </c>
      <c r="BV27" s="82">
        <v>21</v>
      </c>
      <c r="BW27" s="85" t="s">
        <v>37</v>
      </c>
      <c r="BX27" s="86" t="s">
        <v>38</v>
      </c>
      <c r="BY27" s="61"/>
      <c r="BZ27" s="60"/>
      <c r="CA27" s="60"/>
      <c r="CB27" s="60"/>
      <c r="CC27" s="60"/>
      <c r="CD27" s="61">
        <v>8</v>
      </c>
      <c r="CE27" s="92"/>
      <c r="CF27" s="60">
        <f t="shared" si="6"/>
        <v>8</v>
      </c>
      <c r="CG27" s="60"/>
      <c r="CH27" s="82">
        <v>21</v>
      </c>
      <c r="CI27" s="85" t="s">
        <v>37</v>
      </c>
      <c r="CJ27" s="86" t="s">
        <v>38</v>
      </c>
      <c r="CK27" s="61"/>
      <c r="CL27" s="60"/>
      <c r="CM27" s="60"/>
      <c r="CN27" s="60"/>
      <c r="CO27" s="60"/>
      <c r="CP27" s="60">
        <v>7</v>
      </c>
      <c r="CQ27" s="92"/>
      <c r="CR27" s="60">
        <f t="shared" si="7"/>
        <v>7</v>
      </c>
      <c r="CS27" s="60"/>
    </row>
    <row r="28" spans="1:97" ht="15">
      <c r="A28" s="82">
        <v>22</v>
      </c>
      <c r="B28" s="83" t="s">
        <v>39</v>
      </c>
      <c r="C28" s="84" t="s">
        <v>40</v>
      </c>
      <c r="D28" s="61">
        <v>6</v>
      </c>
      <c r="E28" s="60">
        <v>6</v>
      </c>
      <c r="F28" s="60">
        <v>10</v>
      </c>
      <c r="G28" s="60">
        <v>1</v>
      </c>
      <c r="H28" s="60">
        <v>8</v>
      </c>
      <c r="I28" s="60">
        <v>5</v>
      </c>
      <c r="J28" s="92">
        <v>7</v>
      </c>
      <c r="K28" s="60">
        <f t="shared" si="0"/>
        <v>5</v>
      </c>
      <c r="L28" s="60">
        <f>ROUND((SUM(D28:H28)/5*0.3+J28*0.7),0)</f>
        <v>7</v>
      </c>
      <c r="M28" s="82">
        <v>22</v>
      </c>
      <c r="N28" s="83" t="s">
        <v>39</v>
      </c>
      <c r="O28" s="84" t="s">
        <v>40</v>
      </c>
      <c r="P28" s="61">
        <v>5</v>
      </c>
      <c r="Q28" s="60">
        <v>6</v>
      </c>
      <c r="R28" s="60">
        <v>5</v>
      </c>
      <c r="S28" s="60">
        <v>4</v>
      </c>
      <c r="T28" s="60">
        <v>6</v>
      </c>
      <c r="U28" s="60">
        <v>5</v>
      </c>
      <c r="V28" s="92"/>
      <c r="W28" s="60">
        <f t="shared" si="1"/>
        <v>5</v>
      </c>
      <c r="X28" s="60"/>
      <c r="Y28" s="82">
        <v>22</v>
      </c>
      <c r="Z28" s="83" t="s">
        <v>39</v>
      </c>
      <c r="AA28" s="84" t="s">
        <v>40</v>
      </c>
      <c r="AB28" s="61">
        <v>4</v>
      </c>
      <c r="AC28" s="60">
        <v>5</v>
      </c>
      <c r="AD28" s="60">
        <v>7</v>
      </c>
      <c r="AE28" s="60">
        <v>3</v>
      </c>
      <c r="AF28" s="60">
        <v>5</v>
      </c>
      <c r="AG28" s="60">
        <v>6</v>
      </c>
      <c r="AH28" s="60">
        <v>3</v>
      </c>
      <c r="AI28" s="92">
        <v>6</v>
      </c>
      <c r="AJ28" s="60">
        <f t="shared" si="2"/>
        <v>4</v>
      </c>
      <c r="AK28" s="60">
        <f>ROUND((SUM(AB28:AG28)/6*0.3+AI28*0.7),0)</f>
        <v>6</v>
      </c>
      <c r="AL28" s="82">
        <v>22</v>
      </c>
      <c r="AM28" s="83" t="s">
        <v>39</v>
      </c>
      <c r="AN28" s="84" t="s">
        <v>40</v>
      </c>
      <c r="AO28" s="61">
        <v>5</v>
      </c>
      <c r="AP28" s="60">
        <v>6</v>
      </c>
      <c r="AQ28" s="60">
        <v>5</v>
      </c>
      <c r="AR28" s="60"/>
      <c r="AS28" s="60"/>
      <c r="AT28" s="60">
        <v>4</v>
      </c>
      <c r="AU28" s="92">
        <v>5</v>
      </c>
      <c r="AV28" s="60">
        <f t="shared" si="3"/>
        <v>4</v>
      </c>
      <c r="AW28" s="60">
        <f t="shared" si="10"/>
        <v>5</v>
      </c>
      <c r="AX28" s="82">
        <v>22</v>
      </c>
      <c r="AY28" s="83" t="s">
        <v>39</v>
      </c>
      <c r="AZ28" s="84" t="s">
        <v>40</v>
      </c>
      <c r="BA28" s="61">
        <v>4</v>
      </c>
      <c r="BB28" s="60">
        <v>5</v>
      </c>
      <c r="BC28" s="60">
        <v>6</v>
      </c>
      <c r="BD28" s="60">
        <v>6</v>
      </c>
      <c r="BE28" s="60">
        <v>5</v>
      </c>
      <c r="BF28" s="82">
        <v>5</v>
      </c>
      <c r="BG28" s="82"/>
      <c r="BH28" s="82">
        <f t="shared" si="4"/>
        <v>5</v>
      </c>
      <c r="BI28" s="229"/>
      <c r="BJ28" s="82">
        <v>22</v>
      </c>
      <c r="BK28" s="83" t="s">
        <v>39</v>
      </c>
      <c r="BL28" s="84" t="s">
        <v>40</v>
      </c>
      <c r="BM28" s="61">
        <v>5</v>
      </c>
      <c r="BN28" s="60">
        <v>6</v>
      </c>
      <c r="BO28" s="60">
        <v>4</v>
      </c>
      <c r="BP28" s="60"/>
      <c r="BQ28" s="60"/>
      <c r="BR28" s="60">
        <v>7</v>
      </c>
      <c r="BS28" s="92"/>
      <c r="BT28" s="60">
        <f t="shared" si="5"/>
        <v>6</v>
      </c>
      <c r="BU28" s="60"/>
      <c r="BV28" s="82">
        <v>22</v>
      </c>
      <c r="BW28" s="83" t="s">
        <v>39</v>
      </c>
      <c r="BX28" s="84" t="s">
        <v>40</v>
      </c>
      <c r="BY28" s="61"/>
      <c r="BZ28" s="60"/>
      <c r="CA28" s="60"/>
      <c r="CB28" s="60"/>
      <c r="CC28" s="60"/>
      <c r="CD28" s="61">
        <v>4</v>
      </c>
      <c r="CE28" s="92">
        <v>6</v>
      </c>
      <c r="CF28" s="60">
        <f t="shared" si="6"/>
        <v>4</v>
      </c>
      <c r="CG28" s="60">
        <v>6</v>
      </c>
      <c r="CH28" s="82">
        <v>22</v>
      </c>
      <c r="CI28" s="83" t="s">
        <v>39</v>
      </c>
      <c r="CJ28" s="84" t="s">
        <v>40</v>
      </c>
      <c r="CK28" s="61"/>
      <c r="CL28" s="60"/>
      <c r="CM28" s="60"/>
      <c r="CN28" s="60"/>
      <c r="CO28" s="60"/>
      <c r="CP28" s="60">
        <v>6</v>
      </c>
      <c r="CQ28" s="92"/>
      <c r="CR28" s="60">
        <f t="shared" si="7"/>
        <v>6</v>
      </c>
      <c r="CS28" s="60"/>
    </row>
    <row r="29" spans="1:97" ht="15.75" customHeight="1">
      <c r="A29" s="77">
        <v>23</v>
      </c>
      <c r="B29" s="85" t="s">
        <v>41</v>
      </c>
      <c r="C29" s="86" t="s">
        <v>42</v>
      </c>
      <c r="D29" s="61">
        <v>2</v>
      </c>
      <c r="E29" s="60">
        <v>5</v>
      </c>
      <c r="F29" s="60">
        <v>8</v>
      </c>
      <c r="G29" s="60">
        <v>5</v>
      </c>
      <c r="H29" s="60">
        <v>10</v>
      </c>
      <c r="I29" s="60">
        <v>0</v>
      </c>
      <c r="J29" s="92">
        <v>7</v>
      </c>
      <c r="K29" s="60">
        <f t="shared" si="0"/>
        <v>2</v>
      </c>
      <c r="L29" s="60">
        <f>ROUND((SUM(D29:H29)/5*0.3+J29*0.7),0)</f>
        <v>7</v>
      </c>
      <c r="M29" s="82">
        <v>23</v>
      </c>
      <c r="N29" s="85" t="s">
        <v>41</v>
      </c>
      <c r="O29" s="86" t="s">
        <v>42</v>
      </c>
      <c r="P29" s="61">
        <v>6</v>
      </c>
      <c r="Q29" s="60">
        <v>6</v>
      </c>
      <c r="R29" s="60">
        <v>6</v>
      </c>
      <c r="S29" s="60">
        <v>6</v>
      </c>
      <c r="T29" s="60">
        <v>6</v>
      </c>
      <c r="U29" s="60">
        <v>2</v>
      </c>
      <c r="V29" s="92">
        <v>5</v>
      </c>
      <c r="W29" s="60">
        <f t="shared" si="1"/>
        <v>3</v>
      </c>
      <c r="X29" s="60">
        <f aca="true" t="shared" si="11" ref="X29:X35">ROUND((SUM(P29:T29)/5*0.3+V29*0.7),0)</f>
        <v>5</v>
      </c>
      <c r="Y29" s="82">
        <v>23</v>
      </c>
      <c r="Z29" s="85" t="s">
        <v>41</v>
      </c>
      <c r="AA29" s="86" t="s">
        <v>42</v>
      </c>
      <c r="AB29" s="61">
        <v>3</v>
      </c>
      <c r="AC29" s="60">
        <v>1</v>
      </c>
      <c r="AD29" s="60">
        <v>5</v>
      </c>
      <c r="AE29" s="60">
        <v>6</v>
      </c>
      <c r="AF29" s="60">
        <v>6</v>
      </c>
      <c r="AG29" s="60">
        <v>6</v>
      </c>
      <c r="AH29" s="60">
        <v>7</v>
      </c>
      <c r="AI29" s="92"/>
      <c r="AJ29" s="60">
        <f t="shared" si="2"/>
        <v>6</v>
      </c>
      <c r="AK29" s="60"/>
      <c r="AL29" s="82">
        <v>23</v>
      </c>
      <c r="AM29" s="85" t="s">
        <v>41</v>
      </c>
      <c r="AN29" s="86" t="s">
        <v>42</v>
      </c>
      <c r="AO29" s="61">
        <v>5</v>
      </c>
      <c r="AP29" s="60">
        <v>5</v>
      </c>
      <c r="AQ29" s="60">
        <v>5</v>
      </c>
      <c r="AR29" s="60"/>
      <c r="AS29" s="60"/>
      <c r="AT29" s="60">
        <v>1</v>
      </c>
      <c r="AU29" s="92">
        <v>5</v>
      </c>
      <c r="AV29" s="60">
        <f t="shared" si="3"/>
        <v>2</v>
      </c>
      <c r="AW29" s="60">
        <f t="shared" si="10"/>
        <v>5</v>
      </c>
      <c r="AX29" s="82">
        <v>23</v>
      </c>
      <c r="AY29" s="85" t="s">
        <v>41</v>
      </c>
      <c r="AZ29" s="86" t="s">
        <v>42</v>
      </c>
      <c r="BA29" s="61">
        <v>5</v>
      </c>
      <c r="BB29" s="60">
        <v>6</v>
      </c>
      <c r="BC29" s="60">
        <v>6</v>
      </c>
      <c r="BD29" s="60">
        <v>5</v>
      </c>
      <c r="BE29" s="60">
        <v>7</v>
      </c>
      <c r="BF29" s="82">
        <v>4</v>
      </c>
      <c r="BG29" s="82"/>
      <c r="BH29" s="82">
        <f t="shared" si="4"/>
        <v>5</v>
      </c>
      <c r="BI29" s="229"/>
      <c r="BJ29" s="82">
        <v>23</v>
      </c>
      <c r="BK29" s="85" t="s">
        <v>41</v>
      </c>
      <c r="BL29" s="86" t="s">
        <v>42</v>
      </c>
      <c r="BM29" s="61">
        <v>6</v>
      </c>
      <c r="BN29" s="60">
        <v>6</v>
      </c>
      <c r="BO29" s="60">
        <v>0</v>
      </c>
      <c r="BP29" s="60"/>
      <c r="BQ29" s="60"/>
      <c r="BR29" s="60">
        <v>5</v>
      </c>
      <c r="BS29" s="92"/>
      <c r="BT29" s="60">
        <f t="shared" si="5"/>
        <v>5</v>
      </c>
      <c r="BU29" s="60"/>
      <c r="BV29" s="82">
        <v>23</v>
      </c>
      <c r="BW29" s="85" t="s">
        <v>41</v>
      </c>
      <c r="BX29" s="86" t="s">
        <v>42</v>
      </c>
      <c r="BY29" s="61"/>
      <c r="BZ29" s="60"/>
      <c r="CA29" s="60"/>
      <c r="CB29" s="60"/>
      <c r="CC29" s="60"/>
      <c r="CD29" s="61">
        <v>7</v>
      </c>
      <c r="CE29" s="92"/>
      <c r="CF29" s="60">
        <f t="shared" si="6"/>
        <v>7</v>
      </c>
      <c r="CG29" s="60"/>
      <c r="CH29" s="82">
        <v>23</v>
      </c>
      <c r="CI29" s="85" t="s">
        <v>41</v>
      </c>
      <c r="CJ29" s="86" t="s">
        <v>42</v>
      </c>
      <c r="CK29" s="61"/>
      <c r="CL29" s="60"/>
      <c r="CM29" s="60"/>
      <c r="CN29" s="60"/>
      <c r="CO29" s="60"/>
      <c r="CP29" s="60">
        <v>6</v>
      </c>
      <c r="CQ29" s="92"/>
      <c r="CR29" s="60">
        <f t="shared" si="7"/>
        <v>6</v>
      </c>
      <c r="CS29" s="60"/>
    </row>
    <row r="30" spans="1:97" ht="15">
      <c r="A30" s="82">
        <v>24</v>
      </c>
      <c r="B30" s="83" t="s">
        <v>43</v>
      </c>
      <c r="C30" s="84" t="s">
        <v>44</v>
      </c>
      <c r="D30" s="61">
        <v>6</v>
      </c>
      <c r="E30" s="60">
        <v>6</v>
      </c>
      <c r="F30" s="60">
        <v>8</v>
      </c>
      <c r="G30" s="60">
        <v>5</v>
      </c>
      <c r="H30" s="60">
        <v>7</v>
      </c>
      <c r="I30" s="60">
        <v>0</v>
      </c>
      <c r="J30" s="92">
        <v>8</v>
      </c>
      <c r="K30" s="60">
        <f t="shared" si="0"/>
        <v>2</v>
      </c>
      <c r="L30" s="60">
        <f>ROUND((SUM(D30:H30)/5*0.3+J30*0.7),0)</f>
        <v>8</v>
      </c>
      <c r="M30" s="82">
        <v>24</v>
      </c>
      <c r="N30" s="83" t="s">
        <v>43</v>
      </c>
      <c r="O30" s="84" t="s">
        <v>44</v>
      </c>
      <c r="P30" s="61">
        <v>5</v>
      </c>
      <c r="Q30" s="60">
        <v>6</v>
      </c>
      <c r="R30" s="60">
        <v>6</v>
      </c>
      <c r="S30" s="60">
        <v>6</v>
      </c>
      <c r="T30" s="60">
        <v>5</v>
      </c>
      <c r="U30" s="60">
        <v>4</v>
      </c>
      <c r="V30" s="92">
        <v>6</v>
      </c>
      <c r="W30" s="60">
        <f t="shared" si="1"/>
        <v>4</v>
      </c>
      <c r="X30" s="60">
        <f t="shared" si="11"/>
        <v>6</v>
      </c>
      <c r="Y30" s="82">
        <v>24</v>
      </c>
      <c r="Z30" s="83" t="s">
        <v>43</v>
      </c>
      <c r="AA30" s="84" t="s">
        <v>44</v>
      </c>
      <c r="AB30" s="61">
        <v>4</v>
      </c>
      <c r="AC30" s="60">
        <v>6</v>
      </c>
      <c r="AD30" s="60">
        <v>7</v>
      </c>
      <c r="AE30" s="60">
        <v>5</v>
      </c>
      <c r="AF30" s="60">
        <v>4</v>
      </c>
      <c r="AG30" s="60">
        <v>4</v>
      </c>
      <c r="AH30" s="60">
        <v>2</v>
      </c>
      <c r="AI30" s="92">
        <v>6</v>
      </c>
      <c r="AJ30" s="60">
        <f t="shared" si="2"/>
        <v>3</v>
      </c>
      <c r="AK30" s="60">
        <f>ROUND((SUM(AB30:AG30)/6*0.3+AI30*0.7),0)</f>
        <v>6</v>
      </c>
      <c r="AL30" s="82">
        <v>24</v>
      </c>
      <c r="AM30" s="83" t="s">
        <v>43</v>
      </c>
      <c r="AN30" s="84" t="s">
        <v>44</v>
      </c>
      <c r="AO30" s="61">
        <v>4</v>
      </c>
      <c r="AP30" s="60">
        <v>4</v>
      </c>
      <c r="AQ30" s="60">
        <v>5</v>
      </c>
      <c r="AR30" s="60"/>
      <c r="AS30" s="60"/>
      <c r="AT30" s="60">
        <v>4</v>
      </c>
      <c r="AU30" s="92">
        <v>4</v>
      </c>
      <c r="AV30" s="60">
        <f t="shared" si="3"/>
        <v>4</v>
      </c>
      <c r="AW30" s="60">
        <f t="shared" si="10"/>
        <v>4</v>
      </c>
      <c r="AX30" s="82">
        <v>24</v>
      </c>
      <c r="AY30" s="83" t="s">
        <v>43</v>
      </c>
      <c r="AZ30" s="84" t="s">
        <v>44</v>
      </c>
      <c r="BA30" s="61">
        <v>4</v>
      </c>
      <c r="BB30" s="60">
        <v>6</v>
      </c>
      <c r="BC30" s="60">
        <v>0</v>
      </c>
      <c r="BD30" s="60">
        <v>6</v>
      </c>
      <c r="BE30" s="60">
        <v>6</v>
      </c>
      <c r="BF30" s="82">
        <v>0</v>
      </c>
      <c r="BG30" s="82">
        <v>5</v>
      </c>
      <c r="BH30" s="82">
        <f t="shared" si="4"/>
        <v>1</v>
      </c>
      <c r="BI30" s="82">
        <f>ROUND((SUM(BA30:BE30)/5*0.3+BG30*0.7),0)</f>
        <v>5</v>
      </c>
      <c r="BJ30" s="82">
        <v>24</v>
      </c>
      <c r="BK30" s="83" t="s">
        <v>43</v>
      </c>
      <c r="BL30" s="84" t="s">
        <v>44</v>
      </c>
      <c r="BM30" s="61">
        <v>5</v>
      </c>
      <c r="BN30" s="60">
        <v>6</v>
      </c>
      <c r="BO30" s="60">
        <v>6</v>
      </c>
      <c r="BP30" s="60"/>
      <c r="BQ30" s="60"/>
      <c r="BR30" s="60">
        <v>4</v>
      </c>
      <c r="BS30" s="92">
        <v>5</v>
      </c>
      <c r="BT30" s="60">
        <f t="shared" si="5"/>
        <v>5</v>
      </c>
      <c r="BU30" s="60">
        <f>ROUND((SUM(BM30:BO30)/3*0.3+BS30*0.7),0)</f>
        <v>5</v>
      </c>
      <c r="BV30" s="82">
        <v>24</v>
      </c>
      <c r="BW30" s="83" t="s">
        <v>43</v>
      </c>
      <c r="BX30" s="84" t="s">
        <v>44</v>
      </c>
      <c r="BY30" s="61"/>
      <c r="BZ30" s="60"/>
      <c r="CA30" s="60"/>
      <c r="CB30" s="60"/>
      <c r="CC30" s="60"/>
      <c r="CD30" s="61">
        <v>7</v>
      </c>
      <c r="CE30" s="92"/>
      <c r="CF30" s="60">
        <f t="shared" si="6"/>
        <v>7</v>
      </c>
      <c r="CG30" s="60"/>
      <c r="CH30" s="82">
        <v>24</v>
      </c>
      <c r="CI30" s="83" t="s">
        <v>43</v>
      </c>
      <c r="CJ30" s="84" t="s">
        <v>44</v>
      </c>
      <c r="CK30" s="61"/>
      <c r="CL30" s="60"/>
      <c r="CM30" s="60"/>
      <c r="CN30" s="60"/>
      <c r="CO30" s="60"/>
      <c r="CP30" s="60">
        <v>5</v>
      </c>
      <c r="CQ30" s="92"/>
      <c r="CR30" s="60">
        <f t="shared" si="7"/>
        <v>5</v>
      </c>
      <c r="CS30" s="60"/>
    </row>
    <row r="31" spans="1:97" ht="15">
      <c r="A31" s="77">
        <v>25</v>
      </c>
      <c r="B31" s="83" t="s">
        <v>45</v>
      </c>
      <c r="C31" s="84" t="s">
        <v>46</v>
      </c>
      <c r="D31" s="61">
        <v>2</v>
      </c>
      <c r="E31" s="60">
        <v>2</v>
      </c>
      <c r="F31" s="60">
        <v>7</v>
      </c>
      <c r="G31" s="60">
        <v>4</v>
      </c>
      <c r="H31" s="60">
        <v>4</v>
      </c>
      <c r="I31" s="60">
        <v>4</v>
      </c>
      <c r="J31" s="92">
        <v>6</v>
      </c>
      <c r="K31" s="60">
        <f t="shared" si="0"/>
        <v>4</v>
      </c>
      <c r="L31" s="60"/>
      <c r="M31" s="82">
        <v>25</v>
      </c>
      <c r="N31" s="83" t="s">
        <v>45</v>
      </c>
      <c r="O31" s="84" t="s">
        <v>46</v>
      </c>
      <c r="P31" s="61">
        <v>6</v>
      </c>
      <c r="Q31" s="60">
        <v>7</v>
      </c>
      <c r="R31" s="60">
        <v>6</v>
      </c>
      <c r="S31" s="60">
        <v>8</v>
      </c>
      <c r="T31" s="60">
        <v>6</v>
      </c>
      <c r="U31" s="60">
        <v>4</v>
      </c>
      <c r="V31" s="92"/>
      <c r="W31" s="60">
        <f t="shared" si="1"/>
        <v>5</v>
      </c>
      <c r="X31" s="60"/>
      <c r="Y31" s="82">
        <v>25</v>
      </c>
      <c r="Z31" s="83" t="s">
        <v>45</v>
      </c>
      <c r="AA31" s="84" t="s">
        <v>46</v>
      </c>
      <c r="AB31" s="61">
        <v>5</v>
      </c>
      <c r="AC31" s="60">
        <v>6</v>
      </c>
      <c r="AD31" s="60">
        <v>7</v>
      </c>
      <c r="AE31" s="60">
        <v>6</v>
      </c>
      <c r="AF31" s="60">
        <v>5</v>
      </c>
      <c r="AG31" s="60">
        <v>4</v>
      </c>
      <c r="AH31" s="60">
        <v>6</v>
      </c>
      <c r="AI31" s="92"/>
      <c r="AJ31" s="60">
        <f t="shared" si="2"/>
        <v>6</v>
      </c>
      <c r="AK31" s="60"/>
      <c r="AL31" s="82">
        <v>25</v>
      </c>
      <c r="AM31" s="83" t="s">
        <v>45</v>
      </c>
      <c r="AN31" s="84" t="s">
        <v>46</v>
      </c>
      <c r="AO31" s="61">
        <v>5</v>
      </c>
      <c r="AP31" s="60">
        <v>6</v>
      </c>
      <c r="AQ31" s="60">
        <v>6</v>
      </c>
      <c r="AR31" s="60"/>
      <c r="AS31" s="60"/>
      <c r="AT31" s="60">
        <v>2</v>
      </c>
      <c r="AU31" s="92">
        <v>5</v>
      </c>
      <c r="AV31" s="60">
        <f t="shared" si="3"/>
        <v>3</v>
      </c>
      <c r="AW31" s="60">
        <f t="shared" si="10"/>
        <v>5</v>
      </c>
      <c r="AX31" s="82">
        <v>25</v>
      </c>
      <c r="AY31" s="83" t="s">
        <v>45</v>
      </c>
      <c r="AZ31" s="84" t="s">
        <v>46</v>
      </c>
      <c r="BA31" s="61">
        <v>0</v>
      </c>
      <c r="BB31" s="60">
        <v>5</v>
      </c>
      <c r="BC31" s="60">
        <v>6</v>
      </c>
      <c r="BD31" s="60">
        <v>6</v>
      </c>
      <c r="BE31" s="60">
        <v>7</v>
      </c>
      <c r="BF31" s="82">
        <v>2</v>
      </c>
      <c r="BG31" s="82">
        <v>5</v>
      </c>
      <c r="BH31" s="82">
        <f t="shared" si="4"/>
        <v>3</v>
      </c>
      <c r="BI31" s="82">
        <f>ROUND((SUM(BA31:BE31)/5*0.3+BG31*0.7),0)</f>
        <v>5</v>
      </c>
      <c r="BJ31" s="82">
        <v>25</v>
      </c>
      <c r="BK31" s="83" t="s">
        <v>45</v>
      </c>
      <c r="BL31" s="84" t="s">
        <v>46</v>
      </c>
      <c r="BM31" s="61">
        <v>5</v>
      </c>
      <c r="BN31" s="60">
        <v>5</v>
      </c>
      <c r="BO31" s="60">
        <v>7</v>
      </c>
      <c r="BP31" s="60"/>
      <c r="BQ31" s="60"/>
      <c r="BR31" s="60">
        <v>5</v>
      </c>
      <c r="BS31" s="92"/>
      <c r="BT31" s="60">
        <f t="shared" si="5"/>
        <v>5</v>
      </c>
      <c r="BU31" s="60"/>
      <c r="BV31" s="82">
        <v>25</v>
      </c>
      <c r="BW31" s="83" t="s">
        <v>45</v>
      </c>
      <c r="BX31" s="84" t="s">
        <v>46</v>
      </c>
      <c r="BY31" s="61"/>
      <c r="BZ31" s="60"/>
      <c r="CA31" s="60"/>
      <c r="CB31" s="60"/>
      <c r="CC31" s="60"/>
      <c r="CD31" s="61">
        <v>6</v>
      </c>
      <c r="CE31" s="92"/>
      <c r="CF31" s="60">
        <f t="shared" si="6"/>
        <v>6</v>
      </c>
      <c r="CG31" s="60"/>
      <c r="CH31" s="82">
        <v>25</v>
      </c>
      <c r="CI31" s="83" t="s">
        <v>45</v>
      </c>
      <c r="CJ31" s="84" t="s">
        <v>46</v>
      </c>
      <c r="CK31" s="61"/>
      <c r="CL31" s="60"/>
      <c r="CM31" s="60"/>
      <c r="CN31" s="60"/>
      <c r="CO31" s="60"/>
      <c r="CP31" s="60">
        <v>6</v>
      </c>
      <c r="CQ31" s="92"/>
      <c r="CR31" s="60">
        <f t="shared" si="7"/>
        <v>6</v>
      </c>
      <c r="CS31" s="60"/>
    </row>
    <row r="32" spans="1:97" ht="15">
      <c r="A32" s="82">
        <v>26</v>
      </c>
      <c r="B32" s="83" t="s">
        <v>6</v>
      </c>
      <c r="C32" s="84" t="s">
        <v>47</v>
      </c>
      <c r="D32" s="58">
        <v>7</v>
      </c>
      <c r="E32" s="58">
        <v>6</v>
      </c>
      <c r="F32" s="58">
        <v>9</v>
      </c>
      <c r="G32" s="58">
        <v>0</v>
      </c>
      <c r="H32" s="58">
        <v>5</v>
      </c>
      <c r="I32" s="58">
        <v>0</v>
      </c>
      <c r="J32" s="93">
        <v>7</v>
      </c>
      <c r="K32" s="60">
        <f t="shared" si="0"/>
        <v>2</v>
      </c>
      <c r="L32" s="60"/>
      <c r="M32" s="82">
        <v>26</v>
      </c>
      <c r="N32" s="83" t="s">
        <v>6</v>
      </c>
      <c r="O32" s="84" t="s">
        <v>47</v>
      </c>
      <c r="P32" s="58">
        <v>6</v>
      </c>
      <c r="Q32" s="58">
        <v>7</v>
      </c>
      <c r="R32" s="58">
        <v>7</v>
      </c>
      <c r="S32" s="58">
        <v>7</v>
      </c>
      <c r="T32" s="58">
        <v>5</v>
      </c>
      <c r="U32" s="58">
        <v>4</v>
      </c>
      <c r="V32" s="93"/>
      <c r="W32" s="60">
        <f t="shared" si="1"/>
        <v>5</v>
      </c>
      <c r="X32" s="60"/>
      <c r="Y32" s="82">
        <v>26</v>
      </c>
      <c r="Z32" s="83" t="s">
        <v>6</v>
      </c>
      <c r="AA32" s="84" t="s">
        <v>47</v>
      </c>
      <c r="AB32" s="58">
        <v>7</v>
      </c>
      <c r="AC32" s="58">
        <v>7</v>
      </c>
      <c r="AD32" s="58">
        <v>6</v>
      </c>
      <c r="AE32" s="58">
        <v>7</v>
      </c>
      <c r="AF32" s="58">
        <v>6</v>
      </c>
      <c r="AG32" s="58">
        <v>7</v>
      </c>
      <c r="AH32" s="58">
        <v>6</v>
      </c>
      <c r="AI32" s="93"/>
      <c r="AJ32" s="60">
        <f t="shared" si="2"/>
        <v>6</v>
      </c>
      <c r="AK32" s="60"/>
      <c r="AL32" s="82">
        <v>26</v>
      </c>
      <c r="AM32" s="83" t="s">
        <v>6</v>
      </c>
      <c r="AN32" s="84" t="s">
        <v>47</v>
      </c>
      <c r="AO32" s="58">
        <v>5</v>
      </c>
      <c r="AP32" s="58">
        <v>6</v>
      </c>
      <c r="AQ32" s="58">
        <v>4</v>
      </c>
      <c r="AR32" s="58"/>
      <c r="AS32" s="58"/>
      <c r="AT32" s="58">
        <v>2</v>
      </c>
      <c r="AU32" s="93">
        <v>6</v>
      </c>
      <c r="AV32" s="60">
        <f t="shared" si="3"/>
        <v>3</v>
      </c>
      <c r="AW32" s="60">
        <f t="shared" si="10"/>
        <v>6</v>
      </c>
      <c r="AX32" s="82">
        <v>26</v>
      </c>
      <c r="AY32" s="83" t="s">
        <v>6</v>
      </c>
      <c r="AZ32" s="84" t="s">
        <v>47</v>
      </c>
      <c r="BA32" s="58">
        <v>6</v>
      </c>
      <c r="BB32" s="58">
        <v>6</v>
      </c>
      <c r="BC32" s="58">
        <v>5</v>
      </c>
      <c r="BD32" s="58">
        <v>5</v>
      </c>
      <c r="BE32" s="58">
        <v>5</v>
      </c>
      <c r="BF32" s="82">
        <v>7</v>
      </c>
      <c r="BG32" s="82"/>
      <c r="BH32" s="82">
        <f t="shared" si="4"/>
        <v>7</v>
      </c>
      <c r="BI32" s="229"/>
      <c r="BJ32" s="82">
        <v>26</v>
      </c>
      <c r="BK32" s="83" t="s">
        <v>6</v>
      </c>
      <c r="BL32" s="84" t="s">
        <v>47</v>
      </c>
      <c r="BM32" s="61">
        <v>5</v>
      </c>
      <c r="BN32" s="58">
        <v>6</v>
      </c>
      <c r="BO32" s="58">
        <v>4</v>
      </c>
      <c r="BP32" s="58"/>
      <c r="BQ32" s="58"/>
      <c r="BR32" s="58">
        <v>0</v>
      </c>
      <c r="BS32" s="93">
        <v>6</v>
      </c>
      <c r="BT32" s="60">
        <f t="shared" si="5"/>
        <v>2</v>
      </c>
      <c r="BU32" s="60">
        <f>ROUND((SUM(BM32:BO32)/3*0.3+BS32*0.7),0)</f>
        <v>6</v>
      </c>
      <c r="BV32" s="82">
        <v>26</v>
      </c>
      <c r="BW32" s="83" t="s">
        <v>6</v>
      </c>
      <c r="BX32" s="84" t="s">
        <v>47</v>
      </c>
      <c r="BY32" s="58"/>
      <c r="BZ32" s="58"/>
      <c r="CA32" s="58"/>
      <c r="CB32" s="58"/>
      <c r="CC32" s="58"/>
      <c r="CD32" s="58">
        <v>6</v>
      </c>
      <c r="CE32" s="93"/>
      <c r="CF32" s="60">
        <f t="shared" si="6"/>
        <v>6</v>
      </c>
      <c r="CG32" s="60"/>
      <c r="CH32" s="82">
        <v>26</v>
      </c>
      <c r="CI32" s="83" t="s">
        <v>6</v>
      </c>
      <c r="CJ32" s="84" t="s">
        <v>47</v>
      </c>
      <c r="CK32" s="58"/>
      <c r="CL32" s="58"/>
      <c r="CM32" s="58"/>
      <c r="CN32" s="58"/>
      <c r="CO32" s="58"/>
      <c r="CP32" s="58"/>
      <c r="CQ32" s="93"/>
      <c r="CR32" s="60">
        <f t="shared" si="7"/>
        <v>0</v>
      </c>
      <c r="CS32" s="60"/>
    </row>
    <row r="33" spans="1:97" ht="15">
      <c r="A33" s="77">
        <v>27</v>
      </c>
      <c r="B33" s="83" t="s">
        <v>48</v>
      </c>
      <c r="C33" s="84" t="s">
        <v>49</v>
      </c>
      <c r="D33" s="58">
        <v>2</v>
      </c>
      <c r="E33" s="58">
        <v>10</v>
      </c>
      <c r="F33" s="58">
        <v>7</v>
      </c>
      <c r="G33" s="58">
        <v>3</v>
      </c>
      <c r="H33" s="58">
        <v>7</v>
      </c>
      <c r="I33" s="58">
        <v>0</v>
      </c>
      <c r="J33" s="93">
        <v>5</v>
      </c>
      <c r="K33" s="60">
        <f t="shared" si="0"/>
        <v>2</v>
      </c>
      <c r="L33" s="60">
        <f>ROUND((SUM(D33:H33)/5*0.3+J33*0.7),0)</f>
        <v>5</v>
      </c>
      <c r="M33" s="82">
        <v>27</v>
      </c>
      <c r="N33" s="83" t="s">
        <v>48</v>
      </c>
      <c r="O33" s="84" t="s">
        <v>49</v>
      </c>
      <c r="P33" s="58">
        <v>6</v>
      </c>
      <c r="Q33" s="58">
        <v>5</v>
      </c>
      <c r="R33" s="58">
        <v>6</v>
      </c>
      <c r="S33" s="58">
        <v>5</v>
      </c>
      <c r="T33" s="58">
        <v>6</v>
      </c>
      <c r="U33" s="58">
        <v>2</v>
      </c>
      <c r="V33" s="93">
        <v>5</v>
      </c>
      <c r="W33" s="60">
        <f t="shared" si="1"/>
        <v>3</v>
      </c>
      <c r="X33" s="60">
        <f t="shared" si="11"/>
        <v>5</v>
      </c>
      <c r="Y33" s="82">
        <v>27</v>
      </c>
      <c r="Z33" s="83" t="s">
        <v>48</v>
      </c>
      <c r="AA33" s="84" t="s">
        <v>49</v>
      </c>
      <c r="AB33" s="58">
        <v>3</v>
      </c>
      <c r="AC33" s="58">
        <v>5</v>
      </c>
      <c r="AD33" s="58">
        <v>6</v>
      </c>
      <c r="AE33" s="58">
        <v>4</v>
      </c>
      <c r="AF33" s="58">
        <v>7</v>
      </c>
      <c r="AG33" s="58">
        <v>5</v>
      </c>
      <c r="AH33" s="58">
        <v>6</v>
      </c>
      <c r="AI33" s="93"/>
      <c r="AJ33" s="60">
        <f t="shared" si="2"/>
        <v>6</v>
      </c>
      <c r="AK33" s="60"/>
      <c r="AL33" s="82">
        <v>27</v>
      </c>
      <c r="AM33" s="83" t="s">
        <v>48</v>
      </c>
      <c r="AN33" s="84" t="s">
        <v>49</v>
      </c>
      <c r="AO33" s="58">
        <v>4</v>
      </c>
      <c r="AP33" s="58">
        <v>5</v>
      </c>
      <c r="AQ33" s="58">
        <v>5</v>
      </c>
      <c r="AR33" s="58"/>
      <c r="AS33" s="58"/>
      <c r="AT33" s="58">
        <v>2</v>
      </c>
      <c r="AU33" s="93">
        <v>6</v>
      </c>
      <c r="AV33" s="60">
        <f t="shared" si="3"/>
        <v>3</v>
      </c>
      <c r="AW33" s="60">
        <f t="shared" si="10"/>
        <v>6</v>
      </c>
      <c r="AX33" s="82">
        <v>27</v>
      </c>
      <c r="AY33" s="83" t="s">
        <v>48</v>
      </c>
      <c r="AZ33" s="84" t="s">
        <v>49</v>
      </c>
      <c r="BA33" s="58">
        <v>7</v>
      </c>
      <c r="BB33" s="58">
        <v>6</v>
      </c>
      <c r="BC33" s="58">
        <v>6</v>
      </c>
      <c r="BD33" s="58">
        <v>5</v>
      </c>
      <c r="BE33" s="58">
        <v>8</v>
      </c>
      <c r="BF33" s="82">
        <v>0</v>
      </c>
      <c r="BG33" s="82">
        <v>6</v>
      </c>
      <c r="BH33" s="82">
        <f t="shared" si="4"/>
        <v>2</v>
      </c>
      <c r="BI33" s="82">
        <f>ROUND((SUM(BA33:BE33)/5*0.3+BG33*0.7),0)</f>
        <v>6</v>
      </c>
      <c r="BJ33" s="82">
        <v>27</v>
      </c>
      <c r="BK33" s="83" t="s">
        <v>48</v>
      </c>
      <c r="BL33" s="84" t="s">
        <v>49</v>
      </c>
      <c r="BM33" s="58">
        <v>2</v>
      </c>
      <c r="BN33" s="58">
        <v>5</v>
      </c>
      <c r="BO33" s="58">
        <v>4</v>
      </c>
      <c r="BP33" s="58"/>
      <c r="BQ33" s="58"/>
      <c r="BR33" s="58">
        <v>2</v>
      </c>
      <c r="BS33" s="93">
        <v>5</v>
      </c>
      <c r="BT33" s="60">
        <f t="shared" si="5"/>
        <v>3</v>
      </c>
      <c r="BU33" s="60">
        <f>ROUND((SUM(BM33:BO33)/3*0.3+BS33*0.7),0)</f>
        <v>5</v>
      </c>
      <c r="BV33" s="82">
        <v>27</v>
      </c>
      <c r="BW33" s="83" t="s">
        <v>48</v>
      </c>
      <c r="BX33" s="84" t="s">
        <v>49</v>
      </c>
      <c r="BY33" s="58"/>
      <c r="BZ33" s="58"/>
      <c r="CA33" s="58"/>
      <c r="CB33" s="58"/>
      <c r="CC33" s="58"/>
      <c r="CD33" s="58">
        <v>7</v>
      </c>
      <c r="CE33" s="93"/>
      <c r="CF33" s="60">
        <f t="shared" si="6"/>
        <v>7</v>
      </c>
      <c r="CG33" s="60"/>
      <c r="CH33" s="82">
        <v>27</v>
      </c>
      <c r="CI33" s="83" t="s">
        <v>48</v>
      </c>
      <c r="CJ33" s="84" t="s">
        <v>49</v>
      </c>
      <c r="CK33" s="58"/>
      <c r="CL33" s="58"/>
      <c r="CM33" s="58"/>
      <c r="CN33" s="58"/>
      <c r="CO33" s="58"/>
      <c r="CP33" s="58">
        <v>5</v>
      </c>
      <c r="CQ33" s="93"/>
      <c r="CR33" s="60">
        <f t="shared" si="7"/>
        <v>5</v>
      </c>
      <c r="CS33" s="60"/>
    </row>
    <row r="34" spans="1:97" ht="15">
      <c r="A34" s="82">
        <v>28</v>
      </c>
      <c r="B34" s="83" t="s">
        <v>50</v>
      </c>
      <c r="C34" s="84" t="s">
        <v>51</v>
      </c>
      <c r="D34" s="58">
        <v>4</v>
      </c>
      <c r="E34" s="58">
        <v>1</v>
      </c>
      <c r="F34" s="58">
        <v>7</v>
      </c>
      <c r="G34" s="58">
        <v>4</v>
      </c>
      <c r="H34" s="58">
        <v>5</v>
      </c>
      <c r="I34" s="58">
        <v>5</v>
      </c>
      <c r="J34" s="93"/>
      <c r="K34" s="60">
        <f t="shared" si="0"/>
        <v>5</v>
      </c>
      <c r="L34" s="60"/>
      <c r="M34" s="82">
        <v>28</v>
      </c>
      <c r="N34" s="83" t="s">
        <v>50</v>
      </c>
      <c r="O34" s="84" t="s">
        <v>51</v>
      </c>
      <c r="P34" s="58">
        <v>7</v>
      </c>
      <c r="Q34" s="58">
        <v>6</v>
      </c>
      <c r="R34" s="58">
        <v>6</v>
      </c>
      <c r="S34" s="58">
        <v>6</v>
      </c>
      <c r="T34" s="58">
        <v>7</v>
      </c>
      <c r="U34" s="58">
        <v>4</v>
      </c>
      <c r="V34" s="93"/>
      <c r="W34" s="60">
        <f t="shared" si="1"/>
        <v>5</v>
      </c>
      <c r="X34" s="60"/>
      <c r="Y34" s="82">
        <v>28</v>
      </c>
      <c r="Z34" s="83" t="s">
        <v>50</v>
      </c>
      <c r="AA34" s="84" t="s">
        <v>51</v>
      </c>
      <c r="AB34" s="58">
        <v>5</v>
      </c>
      <c r="AC34" s="58">
        <v>3</v>
      </c>
      <c r="AD34" s="58">
        <v>7</v>
      </c>
      <c r="AE34" s="58">
        <v>4</v>
      </c>
      <c r="AF34" s="58">
        <v>7</v>
      </c>
      <c r="AG34" s="58">
        <v>4</v>
      </c>
      <c r="AH34" s="58">
        <v>3</v>
      </c>
      <c r="AI34" s="93">
        <v>5</v>
      </c>
      <c r="AJ34" s="60">
        <f t="shared" si="2"/>
        <v>4</v>
      </c>
      <c r="AK34" s="60">
        <f>ROUND((SUM(AB34:AG34)/6*0.3+AI34*0.7),0)</f>
        <v>5</v>
      </c>
      <c r="AL34" s="82">
        <v>28</v>
      </c>
      <c r="AM34" s="83" t="s">
        <v>50</v>
      </c>
      <c r="AN34" s="84" t="s">
        <v>51</v>
      </c>
      <c r="AO34" s="58">
        <v>6</v>
      </c>
      <c r="AP34" s="58">
        <v>6</v>
      </c>
      <c r="AQ34" s="58">
        <v>5</v>
      </c>
      <c r="AR34" s="58"/>
      <c r="AS34" s="58"/>
      <c r="AT34" s="58">
        <v>3</v>
      </c>
      <c r="AU34" s="93">
        <v>5</v>
      </c>
      <c r="AV34" s="60">
        <f t="shared" si="3"/>
        <v>4</v>
      </c>
      <c r="AW34" s="60">
        <f t="shared" si="10"/>
        <v>5</v>
      </c>
      <c r="AX34" s="82">
        <v>28</v>
      </c>
      <c r="AY34" s="83" t="s">
        <v>50</v>
      </c>
      <c r="AZ34" s="84" t="s">
        <v>51</v>
      </c>
      <c r="BA34" s="58">
        <v>3</v>
      </c>
      <c r="BB34" s="58">
        <v>6</v>
      </c>
      <c r="BC34" s="58">
        <v>6</v>
      </c>
      <c r="BD34" s="58">
        <v>5</v>
      </c>
      <c r="BE34" s="58">
        <v>7</v>
      </c>
      <c r="BF34" s="82">
        <v>2</v>
      </c>
      <c r="BG34" s="82">
        <v>5</v>
      </c>
      <c r="BH34" s="82">
        <f t="shared" si="4"/>
        <v>3</v>
      </c>
      <c r="BI34" s="82">
        <f>ROUND((SUM(BA34:BE34)/5*0.3+BG34*0.7),0)</f>
        <v>5</v>
      </c>
      <c r="BJ34" s="82">
        <v>28</v>
      </c>
      <c r="BK34" s="83" t="s">
        <v>50</v>
      </c>
      <c r="BL34" s="84" t="s">
        <v>51</v>
      </c>
      <c r="BM34" s="58">
        <v>3</v>
      </c>
      <c r="BN34" s="58">
        <v>4</v>
      </c>
      <c r="BO34" s="58">
        <v>7</v>
      </c>
      <c r="BP34" s="58"/>
      <c r="BQ34" s="58"/>
      <c r="BR34" s="58">
        <v>5</v>
      </c>
      <c r="BS34" s="93"/>
      <c r="BT34" s="60">
        <f t="shared" si="5"/>
        <v>5</v>
      </c>
      <c r="BU34" s="60"/>
      <c r="BV34" s="82">
        <v>28</v>
      </c>
      <c r="BW34" s="83" t="s">
        <v>50</v>
      </c>
      <c r="BX34" s="84" t="s">
        <v>51</v>
      </c>
      <c r="BY34" s="58"/>
      <c r="BZ34" s="58"/>
      <c r="CA34" s="58"/>
      <c r="CB34" s="58"/>
      <c r="CC34" s="58"/>
      <c r="CD34" s="58">
        <v>5</v>
      </c>
      <c r="CE34" s="93"/>
      <c r="CF34" s="60">
        <f t="shared" si="6"/>
        <v>5</v>
      </c>
      <c r="CG34" s="60"/>
      <c r="CH34" s="82">
        <v>28</v>
      </c>
      <c r="CI34" s="83" t="s">
        <v>50</v>
      </c>
      <c r="CJ34" s="84" t="s">
        <v>51</v>
      </c>
      <c r="CK34" s="58"/>
      <c r="CL34" s="58"/>
      <c r="CM34" s="58"/>
      <c r="CN34" s="58"/>
      <c r="CO34" s="58"/>
      <c r="CP34" s="58">
        <v>7</v>
      </c>
      <c r="CQ34" s="93"/>
      <c r="CR34" s="60">
        <f t="shared" si="7"/>
        <v>7</v>
      </c>
      <c r="CS34" s="60"/>
    </row>
    <row r="35" spans="1:97" ht="15">
      <c r="A35" s="77">
        <v>29</v>
      </c>
      <c r="B35" s="83" t="s">
        <v>52</v>
      </c>
      <c r="C35" s="84" t="s">
        <v>53</v>
      </c>
      <c r="D35" s="58">
        <v>7</v>
      </c>
      <c r="E35" s="58">
        <v>1</v>
      </c>
      <c r="F35" s="58">
        <v>7</v>
      </c>
      <c r="G35" s="58">
        <v>4</v>
      </c>
      <c r="H35" s="58">
        <v>5</v>
      </c>
      <c r="I35" s="58">
        <v>6</v>
      </c>
      <c r="J35" s="93"/>
      <c r="K35" s="60">
        <f t="shared" si="0"/>
        <v>6</v>
      </c>
      <c r="L35" s="60"/>
      <c r="M35" s="82">
        <v>29</v>
      </c>
      <c r="N35" s="83" t="s">
        <v>52</v>
      </c>
      <c r="O35" s="84" t="s">
        <v>53</v>
      </c>
      <c r="P35" s="58">
        <v>6</v>
      </c>
      <c r="Q35" s="58">
        <v>5</v>
      </c>
      <c r="R35" s="58">
        <v>7</v>
      </c>
      <c r="S35" s="58">
        <v>8</v>
      </c>
      <c r="T35" s="58">
        <v>6</v>
      </c>
      <c r="U35" s="58">
        <v>3</v>
      </c>
      <c r="V35" s="93">
        <v>5</v>
      </c>
      <c r="W35" s="60">
        <f t="shared" si="1"/>
        <v>4</v>
      </c>
      <c r="X35" s="60">
        <f t="shared" si="11"/>
        <v>5</v>
      </c>
      <c r="Y35" s="82">
        <v>29</v>
      </c>
      <c r="Z35" s="83" t="s">
        <v>52</v>
      </c>
      <c r="AA35" s="84" t="s">
        <v>53</v>
      </c>
      <c r="AB35" s="58">
        <v>5</v>
      </c>
      <c r="AC35" s="58">
        <v>3</v>
      </c>
      <c r="AD35" s="58">
        <v>4</v>
      </c>
      <c r="AE35" s="58">
        <v>6</v>
      </c>
      <c r="AF35" s="58">
        <v>7</v>
      </c>
      <c r="AG35" s="58">
        <v>4</v>
      </c>
      <c r="AH35" s="58">
        <v>5</v>
      </c>
      <c r="AI35" s="93"/>
      <c r="AJ35" s="60">
        <f t="shared" si="2"/>
        <v>5</v>
      </c>
      <c r="AK35" s="60"/>
      <c r="AL35" s="82">
        <v>29</v>
      </c>
      <c r="AM35" s="83" t="s">
        <v>52</v>
      </c>
      <c r="AN35" s="84" t="s">
        <v>53</v>
      </c>
      <c r="AO35" s="58">
        <v>5</v>
      </c>
      <c r="AP35" s="58">
        <v>5</v>
      </c>
      <c r="AQ35" s="58">
        <v>5</v>
      </c>
      <c r="AR35" s="58"/>
      <c r="AS35" s="58"/>
      <c r="AT35" s="58">
        <v>3</v>
      </c>
      <c r="AU35" s="93">
        <v>6</v>
      </c>
      <c r="AV35" s="60">
        <f t="shared" si="3"/>
        <v>4</v>
      </c>
      <c r="AW35" s="60">
        <f t="shared" si="10"/>
        <v>6</v>
      </c>
      <c r="AX35" s="82">
        <v>29</v>
      </c>
      <c r="AY35" s="83" t="s">
        <v>52</v>
      </c>
      <c r="AZ35" s="84" t="s">
        <v>53</v>
      </c>
      <c r="BA35" s="58">
        <v>4</v>
      </c>
      <c r="BB35" s="58">
        <v>5</v>
      </c>
      <c r="BC35" s="58">
        <v>6</v>
      </c>
      <c r="BD35" s="58">
        <v>6</v>
      </c>
      <c r="BE35" s="58">
        <v>7</v>
      </c>
      <c r="BF35" s="82">
        <v>4</v>
      </c>
      <c r="BG35" s="82">
        <v>6</v>
      </c>
      <c r="BH35" s="82">
        <f t="shared" si="4"/>
        <v>4</v>
      </c>
      <c r="BI35" s="82">
        <f>ROUND((SUM(BA35:BE35)/5*0.3+BG35*0.7),0)</f>
        <v>6</v>
      </c>
      <c r="BJ35" s="82">
        <v>29</v>
      </c>
      <c r="BK35" s="83" t="s">
        <v>52</v>
      </c>
      <c r="BL35" s="84" t="s">
        <v>53</v>
      </c>
      <c r="BM35" s="58">
        <v>5</v>
      </c>
      <c r="BN35" s="58">
        <v>6</v>
      </c>
      <c r="BO35" s="58">
        <v>7</v>
      </c>
      <c r="BP35" s="58"/>
      <c r="BQ35" s="58"/>
      <c r="BR35" s="58">
        <v>6</v>
      </c>
      <c r="BS35" s="93"/>
      <c r="BT35" s="60">
        <f t="shared" si="5"/>
        <v>6</v>
      </c>
      <c r="BU35" s="60"/>
      <c r="BV35" s="82">
        <v>29</v>
      </c>
      <c r="BW35" s="83" t="s">
        <v>52</v>
      </c>
      <c r="BX35" s="84" t="s">
        <v>53</v>
      </c>
      <c r="BY35" s="58"/>
      <c r="BZ35" s="58"/>
      <c r="CA35" s="58"/>
      <c r="CB35" s="58"/>
      <c r="CC35" s="58"/>
      <c r="CD35" s="58">
        <v>8</v>
      </c>
      <c r="CE35" s="93"/>
      <c r="CF35" s="60">
        <f t="shared" si="6"/>
        <v>8</v>
      </c>
      <c r="CG35" s="60"/>
      <c r="CH35" s="82">
        <v>29</v>
      </c>
      <c r="CI35" s="83" t="s">
        <v>52</v>
      </c>
      <c r="CJ35" s="84" t="s">
        <v>53</v>
      </c>
      <c r="CK35" s="58"/>
      <c r="CL35" s="58"/>
      <c r="CM35" s="58"/>
      <c r="CN35" s="58"/>
      <c r="CO35" s="58"/>
      <c r="CP35" s="58">
        <v>7</v>
      </c>
      <c r="CQ35" s="93"/>
      <c r="CR35" s="60">
        <f t="shared" si="7"/>
        <v>7</v>
      </c>
      <c r="CS35" s="60"/>
    </row>
    <row r="36" spans="1:97" ht="15">
      <c r="A36" s="82">
        <v>30</v>
      </c>
      <c r="B36" s="83" t="s">
        <v>54</v>
      </c>
      <c r="C36" s="84" t="s">
        <v>53</v>
      </c>
      <c r="D36" s="58">
        <v>9</v>
      </c>
      <c r="E36" s="58">
        <v>1</v>
      </c>
      <c r="F36" s="58">
        <v>8</v>
      </c>
      <c r="G36" s="58">
        <v>4</v>
      </c>
      <c r="H36" s="58">
        <v>5</v>
      </c>
      <c r="I36" s="58">
        <v>5</v>
      </c>
      <c r="J36" s="93"/>
      <c r="K36" s="60">
        <f t="shared" si="0"/>
        <v>5</v>
      </c>
      <c r="L36" s="60"/>
      <c r="M36" s="82">
        <v>30</v>
      </c>
      <c r="N36" s="83" t="s">
        <v>54</v>
      </c>
      <c r="O36" s="84" t="s">
        <v>53</v>
      </c>
      <c r="P36" s="58">
        <v>6</v>
      </c>
      <c r="Q36" s="58">
        <v>6</v>
      </c>
      <c r="R36" s="58">
        <v>6</v>
      </c>
      <c r="S36" s="58">
        <v>8</v>
      </c>
      <c r="T36" s="58">
        <v>6</v>
      </c>
      <c r="U36" s="58">
        <v>5</v>
      </c>
      <c r="V36" s="93"/>
      <c r="W36" s="60">
        <f t="shared" si="1"/>
        <v>5</v>
      </c>
      <c r="X36" s="60"/>
      <c r="Y36" s="82">
        <v>30</v>
      </c>
      <c r="Z36" s="83" t="s">
        <v>54</v>
      </c>
      <c r="AA36" s="84" t="s">
        <v>53</v>
      </c>
      <c r="AB36" s="58">
        <v>7</v>
      </c>
      <c r="AC36" s="58">
        <v>8</v>
      </c>
      <c r="AD36" s="58">
        <v>8</v>
      </c>
      <c r="AE36" s="58">
        <v>7</v>
      </c>
      <c r="AF36" s="58">
        <v>9</v>
      </c>
      <c r="AG36" s="58">
        <v>6</v>
      </c>
      <c r="AH36" s="58">
        <v>7</v>
      </c>
      <c r="AI36" s="93"/>
      <c r="AJ36" s="60">
        <f t="shared" si="2"/>
        <v>7</v>
      </c>
      <c r="AK36" s="60"/>
      <c r="AL36" s="82">
        <v>30</v>
      </c>
      <c r="AM36" s="83" t="s">
        <v>54</v>
      </c>
      <c r="AN36" s="84" t="s">
        <v>53</v>
      </c>
      <c r="AO36" s="58">
        <v>7</v>
      </c>
      <c r="AP36" s="58">
        <v>5</v>
      </c>
      <c r="AQ36" s="58">
        <v>5</v>
      </c>
      <c r="AR36" s="58"/>
      <c r="AS36" s="58"/>
      <c r="AT36" s="58">
        <v>5</v>
      </c>
      <c r="AU36" s="93"/>
      <c r="AV36" s="60">
        <f t="shared" si="3"/>
        <v>5</v>
      </c>
      <c r="AW36" s="60"/>
      <c r="AX36" s="82">
        <v>30</v>
      </c>
      <c r="AY36" s="83" t="s">
        <v>54</v>
      </c>
      <c r="AZ36" s="84" t="s">
        <v>53</v>
      </c>
      <c r="BA36" s="58">
        <v>6</v>
      </c>
      <c r="BB36" s="58">
        <v>6</v>
      </c>
      <c r="BC36" s="58">
        <v>5</v>
      </c>
      <c r="BD36" s="58">
        <v>6</v>
      </c>
      <c r="BE36" s="58">
        <v>5</v>
      </c>
      <c r="BF36" s="82">
        <v>6</v>
      </c>
      <c r="BG36" s="82"/>
      <c r="BH36" s="82">
        <f t="shared" si="4"/>
        <v>6</v>
      </c>
      <c r="BI36" s="229"/>
      <c r="BJ36" s="82">
        <v>30</v>
      </c>
      <c r="BK36" s="83" t="s">
        <v>54</v>
      </c>
      <c r="BL36" s="84" t="s">
        <v>53</v>
      </c>
      <c r="BM36" s="58">
        <v>7</v>
      </c>
      <c r="BN36" s="58">
        <v>6</v>
      </c>
      <c r="BO36" s="58">
        <v>4</v>
      </c>
      <c r="BP36" s="58"/>
      <c r="BQ36" s="58"/>
      <c r="BR36" s="58">
        <v>8</v>
      </c>
      <c r="BS36" s="93"/>
      <c r="BT36" s="60">
        <f t="shared" si="5"/>
        <v>7</v>
      </c>
      <c r="BU36" s="60"/>
      <c r="BV36" s="82">
        <v>30</v>
      </c>
      <c r="BW36" s="83" t="s">
        <v>54</v>
      </c>
      <c r="BX36" s="84" t="s">
        <v>53</v>
      </c>
      <c r="BY36" s="58"/>
      <c r="BZ36" s="58"/>
      <c r="CA36" s="58"/>
      <c r="CB36" s="58"/>
      <c r="CC36" s="58"/>
      <c r="CD36" s="58">
        <v>4</v>
      </c>
      <c r="CE36" s="93">
        <v>5</v>
      </c>
      <c r="CF36" s="60">
        <f t="shared" si="6"/>
        <v>4</v>
      </c>
      <c r="CG36" s="60">
        <v>5</v>
      </c>
      <c r="CH36" s="82">
        <v>30</v>
      </c>
      <c r="CI36" s="83" t="s">
        <v>54</v>
      </c>
      <c r="CJ36" s="84" t="s">
        <v>53</v>
      </c>
      <c r="CK36" s="58"/>
      <c r="CL36" s="58"/>
      <c r="CM36" s="58"/>
      <c r="CN36" s="58"/>
      <c r="CO36" s="58"/>
      <c r="CP36" s="58">
        <v>7</v>
      </c>
      <c r="CQ36" s="93"/>
      <c r="CR36" s="60">
        <f t="shared" si="7"/>
        <v>7</v>
      </c>
      <c r="CS36" s="60"/>
    </row>
    <row r="37" spans="1:97" ht="15">
      <c r="A37" s="77">
        <v>31</v>
      </c>
      <c r="B37" s="83" t="s">
        <v>55</v>
      </c>
      <c r="C37" s="84" t="s">
        <v>53</v>
      </c>
      <c r="D37" s="58">
        <v>8</v>
      </c>
      <c r="E37" s="58">
        <v>5</v>
      </c>
      <c r="F37" s="58">
        <v>7</v>
      </c>
      <c r="G37" s="58">
        <v>4</v>
      </c>
      <c r="H37" s="58">
        <v>5</v>
      </c>
      <c r="I37" s="58">
        <v>6</v>
      </c>
      <c r="J37" s="93"/>
      <c r="K37" s="60">
        <f t="shared" si="0"/>
        <v>6</v>
      </c>
      <c r="L37" s="60"/>
      <c r="M37" s="82">
        <v>31</v>
      </c>
      <c r="N37" s="83" t="s">
        <v>55</v>
      </c>
      <c r="O37" s="84" t="s">
        <v>53</v>
      </c>
      <c r="P37" s="58">
        <v>6</v>
      </c>
      <c r="Q37" s="58">
        <v>7</v>
      </c>
      <c r="R37" s="58">
        <v>6</v>
      </c>
      <c r="S37" s="58">
        <v>7</v>
      </c>
      <c r="T37" s="58">
        <v>6</v>
      </c>
      <c r="U37" s="58">
        <v>5</v>
      </c>
      <c r="V37" s="93"/>
      <c r="W37" s="60">
        <f t="shared" si="1"/>
        <v>5</v>
      </c>
      <c r="X37" s="60"/>
      <c r="Y37" s="82">
        <v>31</v>
      </c>
      <c r="Z37" s="83" t="s">
        <v>55</v>
      </c>
      <c r="AA37" s="84" t="s">
        <v>53</v>
      </c>
      <c r="AB37" s="58">
        <v>5</v>
      </c>
      <c r="AC37" s="58">
        <v>4</v>
      </c>
      <c r="AD37" s="58">
        <v>5</v>
      </c>
      <c r="AE37" s="58">
        <v>3</v>
      </c>
      <c r="AF37" s="58">
        <v>2</v>
      </c>
      <c r="AG37" s="58">
        <v>6</v>
      </c>
      <c r="AH37" s="58">
        <v>2</v>
      </c>
      <c r="AI37" s="93">
        <v>6</v>
      </c>
      <c r="AJ37" s="60">
        <f t="shared" si="2"/>
        <v>3</v>
      </c>
      <c r="AK37" s="60">
        <f>ROUND((SUM(AB37:AG37)/6*0.3+AI37*0.7),0)</f>
        <v>5</v>
      </c>
      <c r="AL37" s="82">
        <v>31</v>
      </c>
      <c r="AM37" s="83" t="s">
        <v>55</v>
      </c>
      <c r="AN37" s="84" t="s">
        <v>53</v>
      </c>
      <c r="AO37" s="58">
        <v>5</v>
      </c>
      <c r="AP37" s="58">
        <v>5</v>
      </c>
      <c r="AQ37" s="58">
        <v>5</v>
      </c>
      <c r="AR37" s="58"/>
      <c r="AS37" s="58"/>
      <c r="AT37" s="58">
        <v>3</v>
      </c>
      <c r="AU37" s="93">
        <v>5</v>
      </c>
      <c r="AV37" s="60">
        <f t="shared" si="3"/>
        <v>4</v>
      </c>
      <c r="AW37" s="60">
        <f t="shared" si="10"/>
        <v>5</v>
      </c>
      <c r="AX37" s="82">
        <v>31</v>
      </c>
      <c r="AY37" s="83" t="s">
        <v>55</v>
      </c>
      <c r="AZ37" s="84" t="s">
        <v>53</v>
      </c>
      <c r="BA37" s="58">
        <v>3</v>
      </c>
      <c r="BB37" s="58">
        <v>7</v>
      </c>
      <c r="BC37" s="58">
        <v>5</v>
      </c>
      <c r="BD37" s="58">
        <v>6</v>
      </c>
      <c r="BE37" s="58">
        <v>6</v>
      </c>
      <c r="BF37" s="82">
        <v>2</v>
      </c>
      <c r="BG37" s="82">
        <v>6</v>
      </c>
      <c r="BH37" s="82">
        <f t="shared" si="4"/>
        <v>3</v>
      </c>
      <c r="BI37" s="82">
        <f>ROUND((SUM(BA37:BE37)/5*0.3+BG37*0.7),0)</f>
        <v>6</v>
      </c>
      <c r="BJ37" s="82">
        <v>31</v>
      </c>
      <c r="BK37" s="83" t="s">
        <v>55</v>
      </c>
      <c r="BL37" s="84" t="s">
        <v>53</v>
      </c>
      <c r="BM37" s="58">
        <v>5</v>
      </c>
      <c r="BN37" s="58">
        <v>6</v>
      </c>
      <c r="BO37" s="58">
        <v>7</v>
      </c>
      <c r="BP37" s="58"/>
      <c r="BQ37" s="58"/>
      <c r="BR37" s="58">
        <v>3</v>
      </c>
      <c r="BS37" s="93">
        <v>6</v>
      </c>
      <c r="BT37" s="60">
        <f t="shared" si="5"/>
        <v>4</v>
      </c>
      <c r="BU37" s="60">
        <f>ROUND((SUM(BM37:BO37)/3*0.3+BS37*0.7),0)</f>
        <v>6</v>
      </c>
      <c r="BV37" s="82">
        <v>31</v>
      </c>
      <c r="BW37" s="83" t="s">
        <v>55</v>
      </c>
      <c r="BX37" s="84" t="s">
        <v>53</v>
      </c>
      <c r="BY37" s="58"/>
      <c r="BZ37" s="58"/>
      <c r="CA37" s="58"/>
      <c r="CB37" s="58"/>
      <c r="CC37" s="58"/>
      <c r="CD37" s="58">
        <v>7</v>
      </c>
      <c r="CE37" s="93"/>
      <c r="CF37" s="60">
        <f t="shared" si="6"/>
        <v>7</v>
      </c>
      <c r="CG37" s="60"/>
      <c r="CH37" s="82">
        <v>31</v>
      </c>
      <c r="CI37" s="83" t="s">
        <v>55</v>
      </c>
      <c r="CJ37" s="84" t="s">
        <v>53</v>
      </c>
      <c r="CK37" s="58"/>
      <c r="CL37" s="58"/>
      <c r="CM37" s="58"/>
      <c r="CN37" s="58"/>
      <c r="CO37" s="58"/>
      <c r="CP37" s="58">
        <v>7</v>
      </c>
      <c r="CQ37" s="93"/>
      <c r="CR37" s="60">
        <f t="shared" si="7"/>
        <v>7</v>
      </c>
      <c r="CS37" s="60"/>
    </row>
    <row r="38" spans="1:97" ht="14.25" customHeight="1">
      <c r="A38" s="82">
        <v>32</v>
      </c>
      <c r="B38" s="83" t="s">
        <v>56</v>
      </c>
      <c r="C38" s="84" t="s">
        <v>53</v>
      </c>
      <c r="D38" s="58">
        <v>0</v>
      </c>
      <c r="E38" s="58">
        <v>2</v>
      </c>
      <c r="F38" s="58">
        <v>7</v>
      </c>
      <c r="G38" s="58">
        <v>4</v>
      </c>
      <c r="H38" s="58">
        <v>5</v>
      </c>
      <c r="I38" s="58">
        <v>4</v>
      </c>
      <c r="J38" s="92">
        <v>6</v>
      </c>
      <c r="K38" s="60">
        <f t="shared" si="0"/>
        <v>4</v>
      </c>
      <c r="L38" s="60"/>
      <c r="M38" s="82">
        <v>32</v>
      </c>
      <c r="N38" s="83" t="s">
        <v>56</v>
      </c>
      <c r="O38" s="84" t="s">
        <v>53</v>
      </c>
      <c r="P38" s="58">
        <v>6</v>
      </c>
      <c r="Q38" s="58">
        <v>5</v>
      </c>
      <c r="R38" s="58">
        <v>5</v>
      </c>
      <c r="S38" s="58">
        <v>4</v>
      </c>
      <c r="T38" s="58">
        <v>5</v>
      </c>
      <c r="U38" s="58">
        <v>4</v>
      </c>
      <c r="V38" s="92">
        <v>5</v>
      </c>
      <c r="W38" s="60">
        <f t="shared" si="1"/>
        <v>4</v>
      </c>
      <c r="X38" s="60">
        <f>ROUND((SUM(P38:T38)/5*0.3+V38*0.7),0)</f>
        <v>5</v>
      </c>
      <c r="Y38" s="82">
        <v>32</v>
      </c>
      <c r="Z38" s="83" t="s">
        <v>56</v>
      </c>
      <c r="AA38" s="84" t="s">
        <v>53</v>
      </c>
      <c r="AB38" s="58">
        <v>4</v>
      </c>
      <c r="AC38" s="58">
        <v>6</v>
      </c>
      <c r="AD38" s="58">
        <v>7</v>
      </c>
      <c r="AE38" s="58">
        <v>5</v>
      </c>
      <c r="AF38" s="58">
        <v>5</v>
      </c>
      <c r="AG38" s="58">
        <v>4</v>
      </c>
      <c r="AH38" s="58">
        <v>2</v>
      </c>
      <c r="AI38" s="92">
        <v>4</v>
      </c>
      <c r="AJ38" s="60">
        <f t="shared" si="2"/>
        <v>3</v>
      </c>
      <c r="AK38" s="60">
        <f>ROUND((SUM(AB38:AG38)/6*0.3+AI38*0.7),0)</f>
        <v>4</v>
      </c>
      <c r="AL38" s="82">
        <v>32</v>
      </c>
      <c r="AM38" s="83" t="s">
        <v>56</v>
      </c>
      <c r="AN38" s="84" t="s">
        <v>53</v>
      </c>
      <c r="AO38" s="58">
        <v>5</v>
      </c>
      <c r="AP38" s="58">
        <v>5</v>
      </c>
      <c r="AQ38" s="58">
        <v>5</v>
      </c>
      <c r="AR38" s="58"/>
      <c r="AS38" s="58"/>
      <c r="AT38" s="58">
        <v>2</v>
      </c>
      <c r="AU38" s="92">
        <v>5</v>
      </c>
      <c r="AV38" s="60">
        <f t="shared" si="3"/>
        <v>3</v>
      </c>
      <c r="AW38" s="60">
        <f t="shared" si="10"/>
        <v>5</v>
      </c>
      <c r="AX38" s="82">
        <v>32</v>
      </c>
      <c r="AY38" s="83" t="s">
        <v>56</v>
      </c>
      <c r="AZ38" s="84" t="s">
        <v>53</v>
      </c>
      <c r="BA38" s="58">
        <v>5</v>
      </c>
      <c r="BB38" s="58">
        <v>6</v>
      </c>
      <c r="BC38" s="58">
        <v>5</v>
      </c>
      <c r="BD38" s="58">
        <v>6</v>
      </c>
      <c r="BE38" s="58">
        <v>5</v>
      </c>
      <c r="BF38" s="82">
        <v>2</v>
      </c>
      <c r="BG38" s="82">
        <v>6</v>
      </c>
      <c r="BH38" s="82">
        <f t="shared" si="4"/>
        <v>3</v>
      </c>
      <c r="BI38" s="82">
        <f>ROUND((SUM(BA38:BE38)/5*0.3+BG38*0.7),0)</f>
        <v>6</v>
      </c>
      <c r="BJ38" s="82">
        <v>32</v>
      </c>
      <c r="BK38" s="83" t="s">
        <v>56</v>
      </c>
      <c r="BL38" s="84" t="s">
        <v>53</v>
      </c>
      <c r="BM38" s="58">
        <v>5</v>
      </c>
      <c r="BN38" s="58">
        <v>6</v>
      </c>
      <c r="BO38" s="58">
        <v>7</v>
      </c>
      <c r="BP38" s="58"/>
      <c r="BQ38" s="58"/>
      <c r="BR38" s="58">
        <v>2</v>
      </c>
      <c r="BS38" s="92">
        <v>7</v>
      </c>
      <c r="BT38" s="60">
        <f t="shared" si="5"/>
        <v>3</v>
      </c>
      <c r="BU38" s="60">
        <f>ROUND((SUM(BM38:BO38)/3*0.3+BS38*0.7),0)</f>
        <v>7</v>
      </c>
      <c r="BV38" s="82">
        <v>32</v>
      </c>
      <c r="BW38" s="83" t="s">
        <v>56</v>
      </c>
      <c r="BX38" s="84" t="s">
        <v>53</v>
      </c>
      <c r="BY38" s="58"/>
      <c r="BZ38" s="58"/>
      <c r="CA38" s="58"/>
      <c r="CB38" s="58"/>
      <c r="CC38" s="58"/>
      <c r="CD38" s="58">
        <v>6</v>
      </c>
      <c r="CE38" s="92"/>
      <c r="CF38" s="60">
        <f t="shared" si="6"/>
        <v>6</v>
      </c>
      <c r="CG38" s="60"/>
      <c r="CH38" s="82">
        <v>32</v>
      </c>
      <c r="CI38" s="83" t="s">
        <v>56</v>
      </c>
      <c r="CJ38" s="84" t="s">
        <v>53</v>
      </c>
      <c r="CK38" s="58"/>
      <c r="CL38" s="58"/>
      <c r="CM38" s="58"/>
      <c r="CN38" s="58"/>
      <c r="CO38" s="58"/>
      <c r="CP38" s="58">
        <v>7</v>
      </c>
      <c r="CQ38" s="92"/>
      <c r="CR38" s="60">
        <f t="shared" si="7"/>
        <v>7</v>
      </c>
      <c r="CS38" s="60"/>
    </row>
    <row r="39" spans="1:97" ht="15">
      <c r="A39" s="82">
        <v>34</v>
      </c>
      <c r="B39" s="83" t="s">
        <v>58</v>
      </c>
      <c r="C39" s="84" t="s">
        <v>59</v>
      </c>
      <c r="D39" s="58">
        <v>7</v>
      </c>
      <c r="E39" s="58">
        <v>6</v>
      </c>
      <c r="F39" s="58">
        <v>9</v>
      </c>
      <c r="G39" s="58">
        <v>4</v>
      </c>
      <c r="H39" s="58">
        <v>6</v>
      </c>
      <c r="I39" s="58">
        <v>5</v>
      </c>
      <c r="J39" s="94"/>
      <c r="K39" s="60">
        <f t="shared" si="0"/>
        <v>5</v>
      </c>
      <c r="L39" s="60"/>
      <c r="M39" s="82">
        <v>34</v>
      </c>
      <c r="N39" s="83" t="s">
        <v>58</v>
      </c>
      <c r="O39" s="84" t="s">
        <v>59</v>
      </c>
      <c r="P39" s="58">
        <v>6</v>
      </c>
      <c r="Q39" s="58">
        <v>6</v>
      </c>
      <c r="R39" s="58">
        <v>7</v>
      </c>
      <c r="S39" s="58">
        <v>7</v>
      </c>
      <c r="T39" s="58">
        <v>7</v>
      </c>
      <c r="U39" s="58">
        <v>6</v>
      </c>
      <c r="V39" s="94"/>
      <c r="W39" s="60">
        <f t="shared" si="1"/>
        <v>6</v>
      </c>
      <c r="X39" s="60"/>
      <c r="Y39" s="82">
        <v>34</v>
      </c>
      <c r="Z39" s="83" t="s">
        <v>58</v>
      </c>
      <c r="AA39" s="84" t="s">
        <v>59</v>
      </c>
      <c r="AB39" s="58">
        <v>6</v>
      </c>
      <c r="AC39" s="58">
        <v>6</v>
      </c>
      <c r="AD39" s="58">
        <v>5</v>
      </c>
      <c r="AE39" s="58">
        <v>5</v>
      </c>
      <c r="AF39" s="58">
        <v>4</v>
      </c>
      <c r="AG39" s="58">
        <v>3</v>
      </c>
      <c r="AH39" s="58">
        <v>4</v>
      </c>
      <c r="AI39" s="94">
        <v>5</v>
      </c>
      <c r="AJ39" s="60">
        <f t="shared" si="2"/>
        <v>4</v>
      </c>
      <c r="AK39" s="60">
        <f>ROUND((SUM(AB39:AG39)/6*0.3+AI39*0.7),0)</f>
        <v>5</v>
      </c>
      <c r="AL39" s="82">
        <v>34</v>
      </c>
      <c r="AM39" s="83" t="s">
        <v>58</v>
      </c>
      <c r="AN39" s="84" t="s">
        <v>59</v>
      </c>
      <c r="AO39" s="58">
        <v>5</v>
      </c>
      <c r="AP39" s="58">
        <v>6</v>
      </c>
      <c r="AQ39" s="58">
        <v>6</v>
      </c>
      <c r="AR39" s="58"/>
      <c r="AS39" s="58"/>
      <c r="AT39" s="58">
        <v>5</v>
      </c>
      <c r="AU39" s="94"/>
      <c r="AV39" s="60">
        <f t="shared" si="3"/>
        <v>5</v>
      </c>
      <c r="AW39" s="60"/>
      <c r="AX39" s="82">
        <v>34</v>
      </c>
      <c r="AY39" s="83" t="s">
        <v>58</v>
      </c>
      <c r="AZ39" s="84" t="s">
        <v>59</v>
      </c>
      <c r="BA39" s="58">
        <v>4</v>
      </c>
      <c r="BB39" s="58">
        <v>6</v>
      </c>
      <c r="BC39" s="58">
        <v>5</v>
      </c>
      <c r="BD39" s="58">
        <v>6</v>
      </c>
      <c r="BE39" s="58">
        <v>5</v>
      </c>
      <c r="BF39" s="82">
        <v>2</v>
      </c>
      <c r="BG39" s="82">
        <v>6</v>
      </c>
      <c r="BH39" s="82">
        <f t="shared" si="4"/>
        <v>3</v>
      </c>
      <c r="BI39" s="82">
        <f>ROUND((SUM(BA39:BE39)/5*0.3+BG39*0.7),0)</f>
        <v>6</v>
      </c>
      <c r="BJ39" s="82">
        <v>34</v>
      </c>
      <c r="BK39" s="83" t="s">
        <v>58</v>
      </c>
      <c r="BL39" s="84" t="s">
        <v>59</v>
      </c>
      <c r="BM39" s="58">
        <v>6</v>
      </c>
      <c r="BN39" s="58">
        <v>6</v>
      </c>
      <c r="BO39" s="58">
        <v>7</v>
      </c>
      <c r="BP39" s="58"/>
      <c r="BQ39" s="58"/>
      <c r="BR39" s="58">
        <v>5</v>
      </c>
      <c r="BS39" s="94"/>
      <c r="BT39" s="60">
        <f t="shared" si="5"/>
        <v>5</v>
      </c>
      <c r="BU39" s="60"/>
      <c r="BV39" s="82">
        <v>34</v>
      </c>
      <c r="BW39" s="83" t="s">
        <v>58</v>
      </c>
      <c r="BX39" s="84" t="s">
        <v>59</v>
      </c>
      <c r="BY39" s="58"/>
      <c r="BZ39" s="58"/>
      <c r="CA39" s="58"/>
      <c r="CB39" s="58"/>
      <c r="CC39" s="58"/>
      <c r="CD39" s="58">
        <v>6</v>
      </c>
      <c r="CE39" s="94"/>
      <c r="CF39" s="60">
        <f t="shared" si="6"/>
        <v>6</v>
      </c>
      <c r="CG39" s="60"/>
      <c r="CH39" s="82">
        <v>34</v>
      </c>
      <c r="CI39" s="83" t="s">
        <v>58</v>
      </c>
      <c r="CJ39" s="84" t="s">
        <v>59</v>
      </c>
      <c r="CK39" s="58"/>
      <c r="CL39" s="58"/>
      <c r="CM39" s="58"/>
      <c r="CN39" s="58"/>
      <c r="CO39" s="58"/>
      <c r="CP39" s="58">
        <v>6</v>
      </c>
      <c r="CQ39" s="94"/>
      <c r="CR39" s="60">
        <f t="shared" si="7"/>
        <v>6</v>
      </c>
      <c r="CS39" s="60"/>
    </row>
    <row r="40" spans="1:97" ht="15">
      <c r="A40" s="77">
        <v>35</v>
      </c>
      <c r="B40" s="83" t="s">
        <v>60</v>
      </c>
      <c r="C40" s="84" t="s">
        <v>61</v>
      </c>
      <c r="D40" s="61">
        <v>8</v>
      </c>
      <c r="E40" s="60">
        <v>6</v>
      </c>
      <c r="F40" s="60">
        <v>0</v>
      </c>
      <c r="G40" s="60">
        <v>4</v>
      </c>
      <c r="H40" s="60">
        <v>4</v>
      </c>
      <c r="I40" s="60">
        <v>1</v>
      </c>
      <c r="J40" s="92">
        <v>3</v>
      </c>
      <c r="K40" s="60">
        <f t="shared" si="0"/>
        <v>2</v>
      </c>
      <c r="L40" s="60"/>
      <c r="M40" s="82">
        <v>35</v>
      </c>
      <c r="N40" s="83" t="s">
        <v>60</v>
      </c>
      <c r="O40" s="84" t="s">
        <v>61</v>
      </c>
      <c r="P40" s="61">
        <v>5</v>
      </c>
      <c r="Q40" s="60">
        <v>5</v>
      </c>
      <c r="R40" s="60">
        <v>7</v>
      </c>
      <c r="S40" s="60">
        <v>6</v>
      </c>
      <c r="T40" s="60">
        <v>5</v>
      </c>
      <c r="U40" s="60">
        <v>3</v>
      </c>
      <c r="V40" s="92">
        <v>3</v>
      </c>
      <c r="W40" s="60">
        <f t="shared" si="1"/>
        <v>4</v>
      </c>
      <c r="X40" s="60">
        <f>ROUND((SUM(P40:T40)/5*0.3+V40*0.7),0)</f>
        <v>4</v>
      </c>
      <c r="Y40" s="82">
        <v>35</v>
      </c>
      <c r="Z40" s="83" t="s">
        <v>60</v>
      </c>
      <c r="AA40" s="84" t="s">
        <v>61</v>
      </c>
      <c r="AB40" s="61">
        <v>5</v>
      </c>
      <c r="AC40" s="60">
        <v>4</v>
      </c>
      <c r="AD40" s="60">
        <v>3</v>
      </c>
      <c r="AE40" s="60">
        <v>7</v>
      </c>
      <c r="AF40" s="60">
        <v>6</v>
      </c>
      <c r="AG40" s="60">
        <v>3</v>
      </c>
      <c r="AH40" s="60">
        <v>2</v>
      </c>
      <c r="AI40" s="92">
        <v>5</v>
      </c>
      <c r="AJ40" s="60">
        <f t="shared" si="2"/>
        <v>3</v>
      </c>
      <c r="AK40" s="60">
        <f>ROUND((SUM(AB40:AG40)/6*0.3+AI40*0.7),0)</f>
        <v>5</v>
      </c>
      <c r="AL40" s="82">
        <v>35</v>
      </c>
      <c r="AM40" s="83" t="s">
        <v>60</v>
      </c>
      <c r="AN40" s="84" t="s">
        <v>61</v>
      </c>
      <c r="AO40" s="61">
        <v>6</v>
      </c>
      <c r="AP40" s="60">
        <v>5</v>
      </c>
      <c r="AQ40" s="60">
        <v>5</v>
      </c>
      <c r="AR40" s="60"/>
      <c r="AS40" s="60"/>
      <c r="AT40" s="60">
        <v>3</v>
      </c>
      <c r="AU40" s="92">
        <v>5</v>
      </c>
      <c r="AV40" s="60">
        <f t="shared" si="3"/>
        <v>4</v>
      </c>
      <c r="AW40" s="60">
        <f t="shared" si="10"/>
        <v>5</v>
      </c>
      <c r="AX40" s="82">
        <v>35</v>
      </c>
      <c r="AY40" s="83" t="s">
        <v>60</v>
      </c>
      <c r="AZ40" s="84" t="s">
        <v>61</v>
      </c>
      <c r="BA40" s="61">
        <v>3</v>
      </c>
      <c r="BB40" s="60">
        <v>6</v>
      </c>
      <c r="BC40" s="60">
        <v>5</v>
      </c>
      <c r="BD40" s="60">
        <v>5</v>
      </c>
      <c r="BE40" s="60">
        <v>6</v>
      </c>
      <c r="BF40" s="82">
        <v>3</v>
      </c>
      <c r="BG40" s="82">
        <v>5</v>
      </c>
      <c r="BH40" s="82">
        <f t="shared" si="4"/>
        <v>4</v>
      </c>
      <c r="BI40" s="82">
        <f>ROUND((SUM(BA40:BE40)/5*0.3+BG40*0.7),0)</f>
        <v>5</v>
      </c>
      <c r="BJ40" s="82">
        <v>35</v>
      </c>
      <c r="BK40" s="83" t="s">
        <v>60</v>
      </c>
      <c r="BL40" s="84" t="s">
        <v>61</v>
      </c>
      <c r="BM40" s="61">
        <v>5</v>
      </c>
      <c r="BN40" s="60">
        <v>6</v>
      </c>
      <c r="BO40" s="60">
        <v>7</v>
      </c>
      <c r="BP40" s="60"/>
      <c r="BQ40" s="60"/>
      <c r="BR40" s="60">
        <v>4</v>
      </c>
      <c r="BS40" s="92"/>
      <c r="BT40" s="60">
        <f t="shared" si="5"/>
        <v>5</v>
      </c>
      <c r="BU40" s="60"/>
      <c r="BV40" s="82">
        <v>35</v>
      </c>
      <c r="BW40" s="83" t="s">
        <v>60</v>
      </c>
      <c r="BX40" s="84" t="s">
        <v>61</v>
      </c>
      <c r="BY40" s="61"/>
      <c r="BZ40" s="60"/>
      <c r="CA40" s="60"/>
      <c r="CB40" s="60"/>
      <c r="CC40" s="60"/>
      <c r="CD40" s="61">
        <v>5</v>
      </c>
      <c r="CE40" s="92"/>
      <c r="CF40" s="60">
        <f t="shared" si="6"/>
        <v>5</v>
      </c>
      <c r="CG40" s="60"/>
      <c r="CH40" s="82">
        <v>35</v>
      </c>
      <c r="CI40" s="83" t="s">
        <v>60</v>
      </c>
      <c r="CJ40" s="84" t="s">
        <v>61</v>
      </c>
      <c r="CK40" s="61"/>
      <c r="CL40" s="60"/>
      <c r="CM40" s="60"/>
      <c r="CN40" s="60"/>
      <c r="CO40" s="60"/>
      <c r="CP40" s="60">
        <v>6</v>
      </c>
      <c r="CQ40" s="92"/>
      <c r="CR40" s="60">
        <f t="shared" si="7"/>
        <v>6</v>
      </c>
      <c r="CS40" s="60"/>
    </row>
    <row r="41" spans="1:97" ht="14.25" customHeight="1">
      <c r="A41" s="82">
        <v>36</v>
      </c>
      <c r="B41" s="85" t="s">
        <v>6</v>
      </c>
      <c r="C41" s="86" t="s">
        <v>62</v>
      </c>
      <c r="D41" s="61">
        <v>8</v>
      </c>
      <c r="E41" s="60">
        <v>9</v>
      </c>
      <c r="F41" s="60">
        <v>7</v>
      </c>
      <c r="G41" s="60">
        <v>5</v>
      </c>
      <c r="H41" s="60">
        <v>5</v>
      </c>
      <c r="I41" s="60">
        <v>1</v>
      </c>
      <c r="J41" s="92">
        <v>5</v>
      </c>
      <c r="K41" s="60">
        <f t="shared" si="0"/>
        <v>3</v>
      </c>
      <c r="L41" s="60">
        <f>ROUND((SUM(D41:H41)/5*0.3+J41*0.7),0)</f>
        <v>6</v>
      </c>
      <c r="M41" s="82">
        <v>36</v>
      </c>
      <c r="N41" s="85" t="s">
        <v>6</v>
      </c>
      <c r="O41" s="86" t="s">
        <v>62</v>
      </c>
      <c r="P41" s="61">
        <v>7</v>
      </c>
      <c r="Q41" s="60">
        <v>5</v>
      </c>
      <c r="R41" s="60">
        <v>6</v>
      </c>
      <c r="S41" s="60">
        <v>6</v>
      </c>
      <c r="T41" s="60">
        <v>7</v>
      </c>
      <c r="U41" s="60">
        <v>4</v>
      </c>
      <c r="V41" s="92"/>
      <c r="W41" s="60">
        <f t="shared" si="1"/>
        <v>5</v>
      </c>
      <c r="X41" s="60"/>
      <c r="Y41" s="82">
        <v>36</v>
      </c>
      <c r="Z41" s="85" t="s">
        <v>6</v>
      </c>
      <c r="AA41" s="86" t="s">
        <v>62</v>
      </c>
      <c r="AB41" s="61">
        <v>6</v>
      </c>
      <c r="AC41" s="60">
        <v>6</v>
      </c>
      <c r="AD41" s="60">
        <v>5</v>
      </c>
      <c r="AE41" s="60">
        <v>4</v>
      </c>
      <c r="AF41" s="60">
        <v>4</v>
      </c>
      <c r="AG41" s="60">
        <v>4</v>
      </c>
      <c r="AH41" s="60">
        <v>4</v>
      </c>
      <c r="AI41" s="92">
        <v>5</v>
      </c>
      <c r="AJ41" s="60">
        <f t="shared" si="2"/>
        <v>4</v>
      </c>
      <c r="AK41" s="60">
        <f>ROUND((SUM(AB41:AG41)/6*0.3+AI41*0.7),0)</f>
        <v>5</v>
      </c>
      <c r="AL41" s="82">
        <v>36</v>
      </c>
      <c r="AM41" s="85" t="s">
        <v>6</v>
      </c>
      <c r="AN41" s="86" t="s">
        <v>62</v>
      </c>
      <c r="AO41" s="61">
        <v>5</v>
      </c>
      <c r="AP41" s="60">
        <v>5</v>
      </c>
      <c r="AQ41" s="60">
        <v>6</v>
      </c>
      <c r="AR41" s="60"/>
      <c r="AS41" s="60"/>
      <c r="AT41" s="60">
        <v>5</v>
      </c>
      <c r="AU41" s="92"/>
      <c r="AV41" s="60">
        <f t="shared" si="3"/>
        <v>5</v>
      </c>
      <c r="AW41" s="60">
        <f t="shared" si="10"/>
        <v>2</v>
      </c>
      <c r="AX41" s="82">
        <v>36</v>
      </c>
      <c r="AY41" s="85" t="s">
        <v>6</v>
      </c>
      <c r="AZ41" s="86" t="s">
        <v>62</v>
      </c>
      <c r="BA41" s="61">
        <v>3</v>
      </c>
      <c r="BB41" s="60">
        <v>5</v>
      </c>
      <c r="BC41" s="60">
        <v>6</v>
      </c>
      <c r="BD41" s="60">
        <v>6</v>
      </c>
      <c r="BE41" s="60">
        <v>6</v>
      </c>
      <c r="BF41" s="82">
        <v>5</v>
      </c>
      <c r="BG41" s="82"/>
      <c r="BH41" s="82">
        <f t="shared" si="4"/>
        <v>5</v>
      </c>
      <c r="BI41" s="229"/>
      <c r="BJ41" s="82">
        <v>36</v>
      </c>
      <c r="BK41" s="85" t="s">
        <v>6</v>
      </c>
      <c r="BL41" s="86" t="s">
        <v>62</v>
      </c>
      <c r="BM41" s="61">
        <v>6</v>
      </c>
      <c r="BN41" s="60">
        <v>7</v>
      </c>
      <c r="BO41" s="60">
        <v>0</v>
      </c>
      <c r="BP41" s="60"/>
      <c r="BQ41" s="60"/>
      <c r="BR41" s="60">
        <v>6</v>
      </c>
      <c r="BS41" s="92"/>
      <c r="BT41" s="60">
        <f t="shared" si="5"/>
        <v>6</v>
      </c>
      <c r="BU41" s="60"/>
      <c r="BV41" s="82">
        <v>36</v>
      </c>
      <c r="BW41" s="85" t="s">
        <v>6</v>
      </c>
      <c r="BX41" s="86" t="s">
        <v>62</v>
      </c>
      <c r="BY41" s="61"/>
      <c r="BZ41" s="60"/>
      <c r="CA41" s="60"/>
      <c r="CB41" s="60"/>
      <c r="CC41" s="60"/>
      <c r="CD41" s="61">
        <v>5</v>
      </c>
      <c r="CE41" s="92"/>
      <c r="CF41" s="60">
        <f t="shared" si="6"/>
        <v>5</v>
      </c>
      <c r="CG41" s="60"/>
      <c r="CH41" s="82">
        <v>36</v>
      </c>
      <c r="CI41" s="85" t="s">
        <v>6</v>
      </c>
      <c r="CJ41" s="86" t="s">
        <v>62</v>
      </c>
      <c r="CK41" s="61"/>
      <c r="CL41" s="60"/>
      <c r="CM41" s="60"/>
      <c r="CN41" s="60"/>
      <c r="CO41" s="60"/>
      <c r="CP41" s="60">
        <v>7</v>
      </c>
      <c r="CQ41" s="92"/>
      <c r="CR41" s="60">
        <f t="shared" si="7"/>
        <v>7</v>
      </c>
      <c r="CS41" s="60"/>
    </row>
    <row r="42" spans="1:97" ht="13.5" customHeight="1">
      <c r="A42" s="77">
        <v>37</v>
      </c>
      <c r="B42" s="85" t="s">
        <v>63</v>
      </c>
      <c r="C42" s="86" t="s">
        <v>64</v>
      </c>
      <c r="D42" s="61">
        <v>3</v>
      </c>
      <c r="E42" s="60">
        <v>5</v>
      </c>
      <c r="F42" s="60">
        <v>9</v>
      </c>
      <c r="G42" s="60">
        <v>5</v>
      </c>
      <c r="H42" s="60">
        <v>1</v>
      </c>
      <c r="I42" s="60">
        <v>5</v>
      </c>
      <c r="J42" s="92"/>
      <c r="K42" s="60">
        <f t="shared" si="0"/>
        <v>5</v>
      </c>
      <c r="L42" s="60"/>
      <c r="M42" s="82">
        <v>37</v>
      </c>
      <c r="N42" s="85" t="s">
        <v>63</v>
      </c>
      <c r="O42" s="86" t="s">
        <v>64</v>
      </c>
      <c r="P42" s="61">
        <v>6</v>
      </c>
      <c r="Q42" s="60">
        <v>6</v>
      </c>
      <c r="R42" s="60">
        <v>6</v>
      </c>
      <c r="S42" s="60">
        <v>8</v>
      </c>
      <c r="T42" s="60">
        <v>6</v>
      </c>
      <c r="U42" s="60">
        <v>6</v>
      </c>
      <c r="V42" s="92"/>
      <c r="W42" s="60">
        <f t="shared" si="1"/>
        <v>6</v>
      </c>
      <c r="X42" s="60"/>
      <c r="Y42" s="82">
        <v>37</v>
      </c>
      <c r="Z42" s="85" t="s">
        <v>63</v>
      </c>
      <c r="AA42" s="86" t="s">
        <v>64</v>
      </c>
      <c r="AB42" s="61">
        <v>4</v>
      </c>
      <c r="AC42" s="60">
        <v>3</v>
      </c>
      <c r="AD42" s="60">
        <v>6</v>
      </c>
      <c r="AE42" s="60">
        <v>7</v>
      </c>
      <c r="AF42" s="60">
        <v>7</v>
      </c>
      <c r="AG42" s="60">
        <v>4</v>
      </c>
      <c r="AH42" s="60">
        <v>5</v>
      </c>
      <c r="AI42" s="92"/>
      <c r="AJ42" s="60">
        <f t="shared" si="2"/>
        <v>5</v>
      </c>
      <c r="AK42" s="60"/>
      <c r="AL42" s="82">
        <v>37</v>
      </c>
      <c r="AM42" s="85" t="s">
        <v>63</v>
      </c>
      <c r="AN42" s="86" t="s">
        <v>64</v>
      </c>
      <c r="AO42" s="61">
        <v>6</v>
      </c>
      <c r="AP42" s="60">
        <v>6</v>
      </c>
      <c r="AQ42" s="60">
        <v>6</v>
      </c>
      <c r="AR42" s="60"/>
      <c r="AS42" s="60"/>
      <c r="AT42" s="60">
        <v>5</v>
      </c>
      <c r="AU42" s="92"/>
      <c r="AV42" s="60">
        <f t="shared" si="3"/>
        <v>5</v>
      </c>
      <c r="AW42" s="60">
        <f t="shared" si="10"/>
        <v>2</v>
      </c>
      <c r="AX42" s="82">
        <v>37</v>
      </c>
      <c r="AY42" s="85" t="s">
        <v>63</v>
      </c>
      <c r="AZ42" s="86" t="s">
        <v>64</v>
      </c>
      <c r="BA42" s="61">
        <v>3</v>
      </c>
      <c r="BB42" s="60">
        <v>6</v>
      </c>
      <c r="BC42" s="60">
        <v>5</v>
      </c>
      <c r="BD42" s="60">
        <v>4</v>
      </c>
      <c r="BE42" s="60">
        <v>6</v>
      </c>
      <c r="BF42" s="82">
        <v>5</v>
      </c>
      <c r="BG42" s="82"/>
      <c r="BH42" s="82">
        <f t="shared" si="4"/>
        <v>5</v>
      </c>
      <c r="BI42" s="229"/>
      <c r="BJ42" s="82">
        <v>37</v>
      </c>
      <c r="BK42" s="85" t="s">
        <v>63</v>
      </c>
      <c r="BL42" s="86" t="s">
        <v>64</v>
      </c>
      <c r="BM42" s="61">
        <v>5</v>
      </c>
      <c r="BN42" s="60">
        <v>6</v>
      </c>
      <c r="BO42" s="60">
        <v>7</v>
      </c>
      <c r="BP42" s="60"/>
      <c r="BQ42" s="60"/>
      <c r="BR42" s="60">
        <v>4</v>
      </c>
      <c r="BS42" s="92"/>
      <c r="BT42" s="60">
        <f t="shared" si="5"/>
        <v>5</v>
      </c>
      <c r="BU42" s="60"/>
      <c r="BV42" s="82">
        <v>37</v>
      </c>
      <c r="BW42" s="85" t="s">
        <v>63</v>
      </c>
      <c r="BX42" s="86" t="s">
        <v>64</v>
      </c>
      <c r="BY42" s="61"/>
      <c r="BZ42" s="60"/>
      <c r="CA42" s="60"/>
      <c r="CB42" s="60"/>
      <c r="CC42" s="60"/>
      <c r="CD42" s="61">
        <v>8</v>
      </c>
      <c r="CE42" s="92"/>
      <c r="CF42" s="60">
        <f t="shared" si="6"/>
        <v>8</v>
      </c>
      <c r="CG42" s="60"/>
      <c r="CH42" s="82">
        <v>37</v>
      </c>
      <c r="CI42" s="85" t="s">
        <v>63</v>
      </c>
      <c r="CJ42" s="86" t="s">
        <v>64</v>
      </c>
      <c r="CK42" s="61"/>
      <c r="CL42" s="60"/>
      <c r="CM42" s="60"/>
      <c r="CN42" s="60"/>
      <c r="CO42" s="60"/>
      <c r="CP42" s="60">
        <v>7</v>
      </c>
      <c r="CQ42" s="92"/>
      <c r="CR42" s="60">
        <f t="shared" si="7"/>
        <v>7</v>
      </c>
      <c r="CS42" s="60"/>
    </row>
    <row r="43" spans="1:97" ht="13.5" customHeight="1">
      <c r="A43" s="82">
        <v>38</v>
      </c>
      <c r="B43" s="85" t="s">
        <v>65</v>
      </c>
      <c r="C43" s="86" t="s">
        <v>66</v>
      </c>
      <c r="D43" s="61">
        <v>8</v>
      </c>
      <c r="E43" s="60">
        <v>10</v>
      </c>
      <c r="F43" s="60">
        <v>7</v>
      </c>
      <c r="G43" s="60">
        <v>4</v>
      </c>
      <c r="H43" s="60">
        <v>5</v>
      </c>
      <c r="I43" s="60">
        <v>0</v>
      </c>
      <c r="J43" s="92">
        <v>0</v>
      </c>
      <c r="K43" s="60">
        <f t="shared" si="0"/>
        <v>2</v>
      </c>
      <c r="L43" s="60"/>
      <c r="M43" s="82">
        <v>38</v>
      </c>
      <c r="N43" s="85" t="s">
        <v>65</v>
      </c>
      <c r="O43" s="86" t="s">
        <v>66</v>
      </c>
      <c r="P43" s="61">
        <v>6</v>
      </c>
      <c r="Q43" s="60">
        <v>7</v>
      </c>
      <c r="R43" s="60">
        <v>5</v>
      </c>
      <c r="S43" s="60">
        <v>7</v>
      </c>
      <c r="T43" s="60">
        <v>6</v>
      </c>
      <c r="U43" s="60">
        <v>5</v>
      </c>
      <c r="V43" s="92"/>
      <c r="W43" s="60">
        <f t="shared" si="1"/>
        <v>5</v>
      </c>
      <c r="X43" s="60"/>
      <c r="Y43" s="82">
        <v>38</v>
      </c>
      <c r="Z43" s="85" t="s">
        <v>65</v>
      </c>
      <c r="AA43" s="86" t="s">
        <v>66</v>
      </c>
      <c r="AB43" s="61">
        <v>7</v>
      </c>
      <c r="AC43" s="60">
        <v>5</v>
      </c>
      <c r="AD43" s="60">
        <v>6</v>
      </c>
      <c r="AE43" s="60">
        <v>4</v>
      </c>
      <c r="AF43" s="60">
        <v>5</v>
      </c>
      <c r="AG43" s="60">
        <v>7</v>
      </c>
      <c r="AH43" s="60">
        <v>1</v>
      </c>
      <c r="AI43" s="92">
        <v>5</v>
      </c>
      <c r="AJ43" s="60">
        <f t="shared" si="2"/>
        <v>2</v>
      </c>
      <c r="AK43" s="60">
        <f>ROUND((SUM(AB43:AG43)/6*0.3+AI43*0.7),0)</f>
        <v>5</v>
      </c>
      <c r="AL43" s="82">
        <v>38</v>
      </c>
      <c r="AM43" s="85" t="s">
        <v>65</v>
      </c>
      <c r="AN43" s="86" t="s">
        <v>66</v>
      </c>
      <c r="AO43" s="61">
        <v>5</v>
      </c>
      <c r="AP43" s="60">
        <v>4</v>
      </c>
      <c r="AQ43" s="60">
        <v>5</v>
      </c>
      <c r="AR43" s="60"/>
      <c r="AS43" s="60"/>
      <c r="AT43" s="60">
        <v>4</v>
      </c>
      <c r="AU43" s="92">
        <v>3</v>
      </c>
      <c r="AV43" s="60">
        <f t="shared" si="3"/>
        <v>4</v>
      </c>
      <c r="AW43" s="60">
        <f t="shared" si="10"/>
        <v>4</v>
      </c>
      <c r="AX43" s="82">
        <v>38</v>
      </c>
      <c r="AY43" s="85" t="s">
        <v>65</v>
      </c>
      <c r="AZ43" s="86" t="s">
        <v>66</v>
      </c>
      <c r="BA43" s="61">
        <v>5</v>
      </c>
      <c r="BB43" s="60">
        <v>5</v>
      </c>
      <c r="BC43" s="60">
        <v>6</v>
      </c>
      <c r="BD43" s="60">
        <v>6</v>
      </c>
      <c r="BE43" s="60">
        <v>5</v>
      </c>
      <c r="BF43" s="82">
        <v>3</v>
      </c>
      <c r="BG43" s="82">
        <v>5</v>
      </c>
      <c r="BH43" s="82">
        <f t="shared" si="4"/>
        <v>4</v>
      </c>
      <c r="BI43" s="82">
        <f>ROUND((SUM(BA43:BE43)/5*0.3+BG43*0.7),0)</f>
        <v>5</v>
      </c>
      <c r="BJ43" s="82">
        <v>38</v>
      </c>
      <c r="BK43" s="85" t="s">
        <v>65</v>
      </c>
      <c r="BL43" s="86" t="s">
        <v>66</v>
      </c>
      <c r="BM43" s="61">
        <v>4</v>
      </c>
      <c r="BN43" s="60">
        <v>5</v>
      </c>
      <c r="BO43" s="60">
        <v>0</v>
      </c>
      <c r="BP43" s="60"/>
      <c r="BQ43" s="60"/>
      <c r="BR43" s="60">
        <v>5</v>
      </c>
      <c r="BS43" s="92">
        <v>2</v>
      </c>
      <c r="BT43" s="60">
        <f t="shared" si="5"/>
        <v>4</v>
      </c>
      <c r="BU43" s="60">
        <f>ROUND((SUM(BM43:BO43)/3*0.3+BS43*0.7),0)</f>
        <v>2</v>
      </c>
      <c r="BV43" s="82">
        <v>38</v>
      </c>
      <c r="BW43" s="85" t="s">
        <v>65</v>
      </c>
      <c r="BX43" s="86" t="s">
        <v>66</v>
      </c>
      <c r="BY43" s="61"/>
      <c r="BZ43" s="60"/>
      <c r="CA43" s="60"/>
      <c r="CB43" s="60"/>
      <c r="CC43" s="60"/>
      <c r="CD43" s="61">
        <v>4</v>
      </c>
      <c r="CE43" s="92">
        <v>6</v>
      </c>
      <c r="CF43" s="60">
        <f t="shared" si="6"/>
        <v>4</v>
      </c>
      <c r="CG43" s="60">
        <v>6</v>
      </c>
      <c r="CH43" s="82">
        <v>38</v>
      </c>
      <c r="CI43" s="85" t="s">
        <v>65</v>
      </c>
      <c r="CJ43" s="86" t="s">
        <v>66</v>
      </c>
      <c r="CK43" s="61"/>
      <c r="CL43" s="60"/>
      <c r="CM43" s="60"/>
      <c r="CN43" s="60"/>
      <c r="CO43" s="60"/>
      <c r="CP43" s="60">
        <v>6</v>
      </c>
      <c r="CQ43" s="92"/>
      <c r="CR43" s="60">
        <f t="shared" si="7"/>
        <v>6</v>
      </c>
      <c r="CS43" s="60"/>
    </row>
    <row r="44" spans="1:97" ht="15">
      <c r="A44" s="77">
        <v>39</v>
      </c>
      <c r="B44" s="83" t="s">
        <v>67</v>
      </c>
      <c r="C44" s="84" t="s">
        <v>66</v>
      </c>
      <c r="D44" s="61">
        <v>5</v>
      </c>
      <c r="E44" s="60">
        <v>5</v>
      </c>
      <c r="F44" s="60">
        <v>6</v>
      </c>
      <c r="G44" s="60">
        <v>4</v>
      </c>
      <c r="H44" s="60">
        <v>5</v>
      </c>
      <c r="I44" s="60">
        <v>6</v>
      </c>
      <c r="J44" s="92"/>
      <c r="K44" s="60">
        <f t="shared" si="0"/>
        <v>6</v>
      </c>
      <c r="L44" s="60"/>
      <c r="M44" s="82">
        <v>39</v>
      </c>
      <c r="N44" s="83" t="s">
        <v>67</v>
      </c>
      <c r="O44" s="84" t="s">
        <v>66</v>
      </c>
      <c r="P44" s="61">
        <v>6</v>
      </c>
      <c r="Q44" s="60">
        <v>7</v>
      </c>
      <c r="R44" s="60">
        <v>6</v>
      </c>
      <c r="S44" s="60">
        <v>7</v>
      </c>
      <c r="T44" s="60">
        <v>6</v>
      </c>
      <c r="U44" s="60">
        <v>6</v>
      </c>
      <c r="V44" s="92"/>
      <c r="W44" s="60">
        <f t="shared" si="1"/>
        <v>6</v>
      </c>
      <c r="X44" s="60"/>
      <c r="Y44" s="82">
        <v>39</v>
      </c>
      <c r="Z44" s="83" t="s">
        <v>67</v>
      </c>
      <c r="AA44" s="84" t="s">
        <v>66</v>
      </c>
      <c r="AB44" s="61">
        <v>3</v>
      </c>
      <c r="AC44" s="60">
        <v>5</v>
      </c>
      <c r="AD44" s="60">
        <v>7</v>
      </c>
      <c r="AE44" s="60">
        <v>4</v>
      </c>
      <c r="AF44" s="60">
        <v>5</v>
      </c>
      <c r="AG44" s="60">
        <v>6</v>
      </c>
      <c r="AH44" s="60">
        <v>6</v>
      </c>
      <c r="AI44" s="92"/>
      <c r="AJ44" s="60">
        <f t="shared" si="2"/>
        <v>6</v>
      </c>
      <c r="AK44" s="60"/>
      <c r="AL44" s="82">
        <v>39</v>
      </c>
      <c r="AM44" s="83" t="s">
        <v>67</v>
      </c>
      <c r="AN44" s="84" t="s">
        <v>66</v>
      </c>
      <c r="AO44" s="61">
        <v>5</v>
      </c>
      <c r="AP44" s="60">
        <v>5</v>
      </c>
      <c r="AQ44" s="60">
        <v>5</v>
      </c>
      <c r="AR44" s="60"/>
      <c r="AS44" s="60"/>
      <c r="AT44" s="60">
        <v>4</v>
      </c>
      <c r="AU44" s="92">
        <v>5</v>
      </c>
      <c r="AV44" s="60">
        <f t="shared" si="3"/>
        <v>4</v>
      </c>
      <c r="AW44" s="60">
        <f t="shared" si="10"/>
        <v>5</v>
      </c>
      <c r="AX44" s="82">
        <v>39</v>
      </c>
      <c r="AY44" s="83" t="s">
        <v>67</v>
      </c>
      <c r="AZ44" s="84" t="s">
        <v>66</v>
      </c>
      <c r="BA44" s="61">
        <v>4</v>
      </c>
      <c r="BB44" s="60">
        <v>5</v>
      </c>
      <c r="BC44" s="60">
        <v>6</v>
      </c>
      <c r="BD44" s="60">
        <v>6</v>
      </c>
      <c r="BE44" s="60">
        <v>7</v>
      </c>
      <c r="BF44" s="82">
        <v>4</v>
      </c>
      <c r="BG44" s="82">
        <v>6</v>
      </c>
      <c r="BH44" s="82">
        <f t="shared" si="4"/>
        <v>4</v>
      </c>
      <c r="BI44" s="82">
        <f>ROUND((SUM(BA44:BE44)/5*0.3+BG44*0.7),0)</f>
        <v>6</v>
      </c>
      <c r="BJ44" s="82">
        <v>39</v>
      </c>
      <c r="BK44" s="83" t="s">
        <v>67</v>
      </c>
      <c r="BL44" s="84" t="s">
        <v>66</v>
      </c>
      <c r="BM44" s="61">
        <v>3</v>
      </c>
      <c r="BN44" s="60">
        <v>5</v>
      </c>
      <c r="BO44" s="60">
        <v>6</v>
      </c>
      <c r="BP44" s="60"/>
      <c r="BQ44" s="60"/>
      <c r="BR44" s="60">
        <v>8</v>
      </c>
      <c r="BS44" s="92"/>
      <c r="BT44" s="60">
        <f t="shared" si="5"/>
        <v>7</v>
      </c>
      <c r="BU44" s="60"/>
      <c r="BV44" s="82">
        <v>39</v>
      </c>
      <c r="BW44" s="83" t="s">
        <v>67</v>
      </c>
      <c r="BX44" s="84" t="s">
        <v>66</v>
      </c>
      <c r="BY44" s="61"/>
      <c r="BZ44" s="60"/>
      <c r="CA44" s="60"/>
      <c r="CB44" s="60"/>
      <c r="CC44" s="60"/>
      <c r="CD44" s="61">
        <v>7</v>
      </c>
      <c r="CE44" s="92"/>
      <c r="CF44" s="60">
        <f t="shared" si="6"/>
        <v>7</v>
      </c>
      <c r="CG44" s="60"/>
      <c r="CH44" s="82">
        <v>39</v>
      </c>
      <c r="CI44" s="83" t="s">
        <v>67</v>
      </c>
      <c r="CJ44" s="84" t="s">
        <v>66</v>
      </c>
      <c r="CK44" s="61"/>
      <c r="CL44" s="60"/>
      <c r="CM44" s="60"/>
      <c r="CN44" s="60"/>
      <c r="CO44" s="60"/>
      <c r="CP44" s="60">
        <v>7</v>
      </c>
      <c r="CQ44" s="92"/>
      <c r="CR44" s="60">
        <f t="shared" si="7"/>
        <v>7</v>
      </c>
      <c r="CS44" s="60"/>
    </row>
    <row r="45" spans="1:97" ht="15">
      <c r="A45" s="82">
        <v>40</v>
      </c>
      <c r="B45" s="83" t="s">
        <v>6</v>
      </c>
      <c r="C45" s="84" t="s">
        <v>68</v>
      </c>
      <c r="D45" s="61">
        <v>1</v>
      </c>
      <c r="E45" s="60">
        <v>7</v>
      </c>
      <c r="F45" s="60">
        <v>8</v>
      </c>
      <c r="G45" s="60">
        <v>4</v>
      </c>
      <c r="H45" s="60">
        <v>5</v>
      </c>
      <c r="I45" s="60">
        <v>7</v>
      </c>
      <c r="J45" s="92"/>
      <c r="K45" s="60">
        <f t="shared" si="0"/>
        <v>6</v>
      </c>
      <c r="L45" s="60"/>
      <c r="M45" s="82">
        <v>40</v>
      </c>
      <c r="N45" s="83" t="s">
        <v>6</v>
      </c>
      <c r="O45" s="84" t="s">
        <v>68</v>
      </c>
      <c r="P45" s="61">
        <v>6</v>
      </c>
      <c r="Q45" s="60">
        <v>6</v>
      </c>
      <c r="R45" s="60">
        <v>7</v>
      </c>
      <c r="S45" s="60">
        <v>6</v>
      </c>
      <c r="T45" s="60">
        <v>6</v>
      </c>
      <c r="U45" s="60">
        <v>8</v>
      </c>
      <c r="V45" s="92"/>
      <c r="W45" s="60">
        <f t="shared" si="1"/>
        <v>7</v>
      </c>
      <c r="X45" s="60"/>
      <c r="Y45" s="82">
        <v>40</v>
      </c>
      <c r="Z45" s="83" t="s">
        <v>6</v>
      </c>
      <c r="AA45" s="84" t="s">
        <v>68</v>
      </c>
      <c r="AB45" s="61">
        <v>7</v>
      </c>
      <c r="AC45" s="60">
        <v>6</v>
      </c>
      <c r="AD45" s="60">
        <v>6</v>
      </c>
      <c r="AE45" s="60">
        <v>5</v>
      </c>
      <c r="AF45" s="60">
        <v>4</v>
      </c>
      <c r="AG45" s="60">
        <v>6</v>
      </c>
      <c r="AH45" s="60">
        <v>2</v>
      </c>
      <c r="AI45" s="92">
        <v>4</v>
      </c>
      <c r="AJ45" s="60">
        <f t="shared" si="2"/>
        <v>3</v>
      </c>
      <c r="AK45" s="60">
        <f aca="true" t="shared" si="12" ref="AK45:AK55">ROUND((SUM(AB45:AG45)/6*0.3+AI45*0.7),0)</f>
        <v>5</v>
      </c>
      <c r="AL45" s="82">
        <v>40</v>
      </c>
      <c r="AM45" s="83" t="s">
        <v>6</v>
      </c>
      <c r="AN45" s="84" t="s">
        <v>68</v>
      </c>
      <c r="AO45" s="61">
        <v>5</v>
      </c>
      <c r="AP45" s="60">
        <v>5</v>
      </c>
      <c r="AQ45" s="60">
        <v>6</v>
      </c>
      <c r="AR45" s="60"/>
      <c r="AS45" s="60"/>
      <c r="AT45" s="60">
        <v>4</v>
      </c>
      <c r="AU45" s="92">
        <v>5</v>
      </c>
      <c r="AV45" s="60">
        <f t="shared" si="3"/>
        <v>4</v>
      </c>
      <c r="AW45" s="60">
        <f t="shared" si="10"/>
        <v>5</v>
      </c>
      <c r="AX45" s="82">
        <v>40</v>
      </c>
      <c r="AY45" s="83" t="s">
        <v>6</v>
      </c>
      <c r="AZ45" s="84" t="s">
        <v>68</v>
      </c>
      <c r="BA45" s="61">
        <v>3</v>
      </c>
      <c r="BB45" s="60">
        <v>4</v>
      </c>
      <c r="BC45" s="60">
        <v>7</v>
      </c>
      <c r="BD45" s="60">
        <v>5</v>
      </c>
      <c r="BE45" s="60">
        <v>6</v>
      </c>
      <c r="BF45" s="82">
        <v>1</v>
      </c>
      <c r="BG45" s="82">
        <v>6</v>
      </c>
      <c r="BH45" s="82">
        <f t="shared" si="4"/>
        <v>2</v>
      </c>
      <c r="BI45" s="82">
        <f>ROUND((SUM(BA45:BE45)/5*0.3+BG45*0.7),0)</f>
        <v>6</v>
      </c>
      <c r="BJ45" s="82">
        <v>40</v>
      </c>
      <c r="BK45" s="83" t="s">
        <v>6</v>
      </c>
      <c r="BL45" s="84" t="s">
        <v>68</v>
      </c>
      <c r="BM45" s="61">
        <v>7</v>
      </c>
      <c r="BN45" s="60">
        <v>7</v>
      </c>
      <c r="BO45" s="60">
        <v>8</v>
      </c>
      <c r="BP45" s="60"/>
      <c r="BQ45" s="60"/>
      <c r="BR45" s="60">
        <v>7</v>
      </c>
      <c r="BS45" s="92"/>
      <c r="BT45" s="60">
        <f t="shared" si="5"/>
        <v>7</v>
      </c>
      <c r="BU45" s="60"/>
      <c r="BV45" s="82">
        <v>40</v>
      </c>
      <c r="BW45" s="83" t="s">
        <v>6</v>
      </c>
      <c r="BX45" s="84" t="s">
        <v>68</v>
      </c>
      <c r="BY45" s="61"/>
      <c r="BZ45" s="60"/>
      <c r="CA45" s="60"/>
      <c r="CB45" s="60"/>
      <c r="CC45" s="60"/>
      <c r="CD45" s="61">
        <v>8</v>
      </c>
      <c r="CE45" s="92"/>
      <c r="CF45" s="60">
        <f t="shared" si="6"/>
        <v>8</v>
      </c>
      <c r="CG45" s="60"/>
      <c r="CH45" s="82">
        <v>40</v>
      </c>
      <c r="CI45" s="83" t="s">
        <v>6</v>
      </c>
      <c r="CJ45" s="84" t="s">
        <v>68</v>
      </c>
      <c r="CK45" s="61"/>
      <c r="CL45" s="60"/>
      <c r="CM45" s="60"/>
      <c r="CN45" s="60"/>
      <c r="CO45" s="60"/>
      <c r="CP45" s="60">
        <v>5</v>
      </c>
      <c r="CQ45" s="92"/>
      <c r="CR45" s="60">
        <f t="shared" si="7"/>
        <v>5</v>
      </c>
      <c r="CS45" s="60"/>
    </row>
    <row r="46" spans="1:97" ht="15">
      <c r="A46" s="77">
        <v>41</v>
      </c>
      <c r="B46" s="83" t="s">
        <v>69</v>
      </c>
      <c r="C46" s="84" t="s">
        <v>70</v>
      </c>
      <c r="D46" s="61">
        <v>0</v>
      </c>
      <c r="E46" s="89">
        <v>1</v>
      </c>
      <c r="F46" s="60">
        <v>6</v>
      </c>
      <c r="G46" s="60">
        <v>5</v>
      </c>
      <c r="H46" s="60">
        <v>5</v>
      </c>
      <c r="I46" s="60">
        <v>7</v>
      </c>
      <c r="J46" s="92"/>
      <c r="K46" s="60">
        <f t="shared" si="0"/>
        <v>6</v>
      </c>
      <c r="L46" s="60"/>
      <c r="M46" s="82">
        <v>41</v>
      </c>
      <c r="N46" s="83" t="s">
        <v>69</v>
      </c>
      <c r="O46" s="84" t="s">
        <v>70</v>
      </c>
      <c r="P46" s="61">
        <v>6</v>
      </c>
      <c r="Q46" s="89">
        <v>5</v>
      </c>
      <c r="R46" s="60">
        <v>7</v>
      </c>
      <c r="S46" s="60">
        <v>5</v>
      </c>
      <c r="T46" s="60">
        <v>6</v>
      </c>
      <c r="U46" s="60">
        <v>5</v>
      </c>
      <c r="V46" s="92"/>
      <c r="W46" s="60">
        <f t="shared" si="1"/>
        <v>5</v>
      </c>
      <c r="X46" s="60"/>
      <c r="Y46" s="82">
        <v>41</v>
      </c>
      <c r="Z46" s="83" t="s">
        <v>69</v>
      </c>
      <c r="AA46" s="84" t="s">
        <v>70</v>
      </c>
      <c r="AB46" s="61">
        <v>4</v>
      </c>
      <c r="AC46" s="89">
        <v>6</v>
      </c>
      <c r="AD46" s="60">
        <v>4</v>
      </c>
      <c r="AE46" s="60">
        <v>3</v>
      </c>
      <c r="AF46" s="60">
        <v>4</v>
      </c>
      <c r="AG46" s="60">
        <v>5</v>
      </c>
      <c r="AH46" s="60">
        <v>2</v>
      </c>
      <c r="AI46" s="92">
        <v>5</v>
      </c>
      <c r="AJ46" s="60">
        <f t="shared" si="2"/>
        <v>3</v>
      </c>
      <c r="AK46" s="60">
        <f t="shared" si="12"/>
        <v>5</v>
      </c>
      <c r="AL46" s="82">
        <v>41</v>
      </c>
      <c r="AM46" s="83" t="s">
        <v>69</v>
      </c>
      <c r="AN46" s="84" t="s">
        <v>70</v>
      </c>
      <c r="AO46" s="61">
        <v>4</v>
      </c>
      <c r="AP46" s="89">
        <v>5</v>
      </c>
      <c r="AQ46" s="60">
        <v>5</v>
      </c>
      <c r="AR46" s="60"/>
      <c r="AS46" s="60"/>
      <c r="AT46" s="60">
        <v>5</v>
      </c>
      <c r="AU46" s="92"/>
      <c r="AV46" s="60">
        <f t="shared" si="3"/>
        <v>5</v>
      </c>
      <c r="AW46" s="60"/>
      <c r="AX46" s="82">
        <v>41</v>
      </c>
      <c r="AY46" s="83" t="s">
        <v>69</v>
      </c>
      <c r="AZ46" s="84" t="s">
        <v>70</v>
      </c>
      <c r="BA46" s="61">
        <v>3</v>
      </c>
      <c r="BB46" s="89">
        <v>5</v>
      </c>
      <c r="BC46" s="60">
        <v>6</v>
      </c>
      <c r="BD46" s="60">
        <v>6</v>
      </c>
      <c r="BE46" s="60">
        <v>7</v>
      </c>
      <c r="BF46" s="82">
        <v>3</v>
      </c>
      <c r="BG46" s="82">
        <v>5</v>
      </c>
      <c r="BH46" s="82">
        <f t="shared" si="4"/>
        <v>4</v>
      </c>
      <c r="BI46" s="82">
        <f>ROUND((SUM(BA46:BE46)/5*0.3+BG46*0.7),0)</f>
        <v>5</v>
      </c>
      <c r="BJ46" s="82">
        <v>41</v>
      </c>
      <c r="BK46" s="83" t="s">
        <v>69</v>
      </c>
      <c r="BL46" s="84" t="s">
        <v>70</v>
      </c>
      <c r="BM46" s="61">
        <v>5</v>
      </c>
      <c r="BN46" s="89">
        <v>6</v>
      </c>
      <c r="BO46" s="60">
        <v>4</v>
      </c>
      <c r="BP46" s="60"/>
      <c r="BQ46" s="60"/>
      <c r="BR46" s="60">
        <v>4</v>
      </c>
      <c r="BS46" s="92">
        <v>5</v>
      </c>
      <c r="BT46" s="60">
        <f t="shared" si="5"/>
        <v>4</v>
      </c>
      <c r="BU46" s="60">
        <f>ROUND((SUM(BM46:BO46)/3*0.3+BS46*0.7),0)</f>
        <v>5</v>
      </c>
      <c r="BV46" s="82">
        <v>41</v>
      </c>
      <c r="BW46" s="83" t="s">
        <v>69</v>
      </c>
      <c r="BX46" s="84" t="s">
        <v>70</v>
      </c>
      <c r="BY46" s="61"/>
      <c r="BZ46" s="89"/>
      <c r="CA46" s="60"/>
      <c r="CB46" s="60"/>
      <c r="CC46" s="60"/>
      <c r="CD46" s="61">
        <v>4</v>
      </c>
      <c r="CE46" s="92">
        <v>5</v>
      </c>
      <c r="CF46" s="60">
        <f t="shared" si="6"/>
        <v>4</v>
      </c>
      <c r="CG46" s="60">
        <v>5</v>
      </c>
      <c r="CH46" s="82">
        <v>41</v>
      </c>
      <c r="CI46" s="83" t="s">
        <v>69</v>
      </c>
      <c r="CJ46" s="84" t="s">
        <v>70</v>
      </c>
      <c r="CK46" s="61"/>
      <c r="CL46" s="89"/>
      <c r="CM46" s="60"/>
      <c r="CN46" s="60"/>
      <c r="CO46" s="60"/>
      <c r="CP46" s="60">
        <v>7</v>
      </c>
      <c r="CQ46" s="92"/>
      <c r="CR46" s="60">
        <f t="shared" si="7"/>
        <v>7</v>
      </c>
      <c r="CS46" s="60"/>
    </row>
    <row r="47" spans="1:97" ht="15">
      <c r="A47" s="82">
        <v>42</v>
      </c>
      <c r="B47" s="83" t="s">
        <v>71</v>
      </c>
      <c r="C47" s="84" t="s">
        <v>72</v>
      </c>
      <c r="D47" s="61">
        <v>9</v>
      </c>
      <c r="E47" s="60">
        <v>10</v>
      </c>
      <c r="F47" s="60">
        <v>9</v>
      </c>
      <c r="G47" s="60">
        <v>5</v>
      </c>
      <c r="H47" s="60">
        <v>6</v>
      </c>
      <c r="I47" s="60">
        <v>1</v>
      </c>
      <c r="J47" s="92">
        <v>7</v>
      </c>
      <c r="K47" s="60">
        <f t="shared" si="0"/>
        <v>3</v>
      </c>
      <c r="L47" s="60">
        <f>ROUND((SUM(D47:H47)/5*0.3+J47*0.7),0)</f>
        <v>7</v>
      </c>
      <c r="M47" s="82">
        <v>42</v>
      </c>
      <c r="N47" s="83" t="s">
        <v>71</v>
      </c>
      <c r="O47" s="84" t="s">
        <v>72</v>
      </c>
      <c r="P47" s="61">
        <v>7</v>
      </c>
      <c r="Q47" s="60">
        <v>5</v>
      </c>
      <c r="R47" s="60">
        <v>6</v>
      </c>
      <c r="S47" s="60">
        <v>6</v>
      </c>
      <c r="T47" s="60">
        <v>6</v>
      </c>
      <c r="U47" s="60">
        <v>6</v>
      </c>
      <c r="V47" s="92"/>
      <c r="W47" s="60">
        <f t="shared" si="1"/>
        <v>6</v>
      </c>
      <c r="X47" s="60"/>
      <c r="Y47" s="82">
        <v>42</v>
      </c>
      <c r="Z47" s="83" t="s">
        <v>71</v>
      </c>
      <c r="AA47" s="84" t="s">
        <v>72</v>
      </c>
      <c r="AB47" s="61">
        <v>5</v>
      </c>
      <c r="AC47" s="60">
        <v>5</v>
      </c>
      <c r="AD47" s="60">
        <v>3</v>
      </c>
      <c r="AE47" s="60">
        <v>8</v>
      </c>
      <c r="AF47" s="60">
        <v>6</v>
      </c>
      <c r="AG47" s="60">
        <v>7</v>
      </c>
      <c r="AH47" s="60">
        <v>2</v>
      </c>
      <c r="AI47" s="92">
        <v>5</v>
      </c>
      <c r="AJ47" s="60">
        <f t="shared" si="2"/>
        <v>3</v>
      </c>
      <c r="AK47" s="60">
        <f t="shared" si="12"/>
        <v>5</v>
      </c>
      <c r="AL47" s="82">
        <v>42</v>
      </c>
      <c r="AM47" s="83" t="s">
        <v>71</v>
      </c>
      <c r="AN47" s="84" t="s">
        <v>72</v>
      </c>
      <c r="AO47" s="61">
        <v>5</v>
      </c>
      <c r="AP47" s="60">
        <v>5</v>
      </c>
      <c r="AQ47" s="60">
        <v>5</v>
      </c>
      <c r="AR47" s="60"/>
      <c r="AS47" s="60"/>
      <c r="AT47" s="60">
        <v>5</v>
      </c>
      <c r="AU47" s="92"/>
      <c r="AV47" s="60">
        <f t="shared" si="3"/>
        <v>5</v>
      </c>
      <c r="AW47" s="60"/>
      <c r="AX47" s="82">
        <v>42</v>
      </c>
      <c r="AY47" s="83" t="s">
        <v>71</v>
      </c>
      <c r="AZ47" s="84" t="s">
        <v>72</v>
      </c>
      <c r="BA47" s="61">
        <v>5</v>
      </c>
      <c r="BB47" s="60">
        <v>5</v>
      </c>
      <c r="BC47" s="60">
        <v>6</v>
      </c>
      <c r="BD47" s="60">
        <v>6</v>
      </c>
      <c r="BE47" s="60">
        <v>5</v>
      </c>
      <c r="BF47" s="82">
        <v>5</v>
      </c>
      <c r="BG47" s="82"/>
      <c r="BH47" s="82">
        <f t="shared" si="4"/>
        <v>5</v>
      </c>
      <c r="BI47" s="229"/>
      <c r="BJ47" s="82">
        <v>42</v>
      </c>
      <c r="BK47" s="83" t="s">
        <v>71</v>
      </c>
      <c r="BL47" s="84" t="s">
        <v>72</v>
      </c>
      <c r="BM47" s="61">
        <v>5</v>
      </c>
      <c r="BN47" s="60">
        <v>6</v>
      </c>
      <c r="BO47" s="60">
        <v>7</v>
      </c>
      <c r="BP47" s="60"/>
      <c r="BQ47" s="60"/>
      <c r="BR47" s="60">
        <v>4</v>
      </c>
      <c r="BS47" s="92"/>
      <c r="BT47" s="60">
        <f t="shared" si="5"/>
        <v>5</v>
      </c>
      <c r="BU47" s="60"/>
      <c r="BV47" s="82">
        <v>42</v>
      </c>
      <c r="BW47" s="83" t="s">
        <v>71</v>
      </c>
      <c r="BX47" s="84" t="s">
        <v>72</v>
      </c>
      <c r="BY47" s="61"/>
      <c r="BZ47" s="60"/>
      <c r="CA47" s="60"/>
      <c r="CB47" s="60"/>
      <c r="CC47" s="60"/>
      <c r="CD47" s="61">
        <v>7</v>
      </c>
      <c r="CE47" s="92"/>
      <c r="CF47" s="60">
        <f t="shared" si="6"/>
        <v>7</v>
      </c>
      <c r="CG47" s="60"/>
      <c r="CH47" s="82">
        <v>42</v>
      </c>
      <c r="CI47" s="83" t="s">
        <v>71</v>
      </c>
      <c r="CJ47" s="84" t="s">
        <v>72</v>
      </c>
      <c r="CK47" s="61"/>
      <c r="CL47" s="60"/>
      <c r="CM47" s="60"/>
      <c r="CN47" s="60"/>
      <c r="CO47" s="60"/>
      <c r="CP47" s="60">
        <v>5</v>
      </c>
      <c r="CQ47" s="92"/>
      <c r="CR47" s="60">
        <f t="shared" si="7"/>
        <v>5</v>
      </c>
      <c r="CS47" s="60"/>
    </row>
    <row r="48" spans="1:97" ht="15">
      <c r="A48" s="77">
        <v>43</v>
      </c>
      <c r="B48" s="83" t="s">
        <v>21</v>
      </c>
      <c r="C48" s="84" t="s">
        <v>73</v>
      </c>
      <c r="D48" s="61">
        <v>8</v>
      </c>
      <c r="E48" s="60">
        <v>6</v>
      </c>
      <c r="F48" s="60">
        <v>9</v>
      </c>
      <c r="G48" s="60">
        <v>0</v>
      </c>
      <c r="H48" s="60">
        <v>5</v>
      </c>
      <c r="I48" s="60">
        <v>5</v>
      </c>
      <c r="J48" s="92"/>
      <c r="K48" s="60">
        <f t="shared" si="0"/>
        <v>5</v>
      </c>
      <c r="L48" s="60"/>
      <c r="M48" s="82">
        <v>43</v>
      </c>
      <c r="N48" s="83" t="s">
        <v>21</v>
      </c>
      <c r="O48" s="84" t="s">
        <v>73</v>
      </c>
      <c r="P48" s="61">
        <v>6</v>
      </c>
      <c r="Q48" s="60">
        <v>6</v>
      </c>
      <c r="R48" s="60">
        <v>7</v>
      </c>
      <c r="S48" s="60">
        <v>7</v>
      </c>
      <c r="T48" s="60">
        <v>6</v>
      </c>
      <c r="U48" s="60">
        <v>6</v>
      </c>
      <c r="V48" s="92"/>
      <c r="W48" s="60">
        <f t="shared" si="1"/>
        <v>6</v>
      </c>
      <c r="X48" s="60"/>
      <c r="Y48" s="82">
        <v>43</v>
      </c>
      <c r="Z48" s="83" t="s">
        <v>21</v>
      </c>
      <c r="AA48" s="84" t="s">
        <v>73</v>
      </c>
      <c r="AB48" s="61">
        <v>9</v>
      </c>
      <c r="AC48" s="60">
        <v>5</v>
      </c>
      <c r="AD48" s="60">
        <v>7</v>
      </c>
      <c r="AE48" s="60">
        <v>8</v>
      </c>
      <c r="AF48" s="60">
        <v>7</v>
      </c>
      <c r="AG48" s="60">
        <v>6</v>
      </c>
      <c r="AH48" s="60">
        <v>4</v>
      </c>
      <c r="AI48" s="92">
        <v>6</v>
      </c>
      <c r="AJ48" s="60">
        <f t="shared" si="2"/>
        <v>5</v>
      </c>
      <c r="AK48" s="60">
        <f t="shared" si="12"/>
        <v>6</v>
      </c>
      <c r="AL48" s="82">
        <v>43</v>
      </c>
      <c r="AM48" s="83" t="s">
        <v>21</v>
      </c>
      <c r="AN48" s="84" t="s">
        <v>73</v>
      </c>
      <c r="AO48" s="61">
        <v>6</v>
      </c>
      <c r="AP48" s="60">
        <v>5</v>
      </c>
      <c r="AQ48" s="60">
        <v>5</v>
      </c>
      <c r="AR48" s="60"/>
      <c r="AS48" s="60"/>
      <c r="AT48" s="60">
        <v>2</v>
      </c>
      <c r="AU48" s="92">
        <v>5</v>
      </c>
      <c r="AV48" s="60">
        <f t="shared" si="3"/>
        <v>3</v>
      </c>
      <c r="AW48" s="60">
        <f t="shared" si="10"/>
        <v>5</v>
      </c>
      <c r="AX48" s="82">
        <v>43</v>
      </c>
      <c r="AY48" s="83" t="s">
        <v>21</v>
      </c>
      <c r="AZ48" s="84" t="s">
        <v>73</v>
      </c>
      <c r="BA48" s="61">
        <v>6</v>
      </c>
      <c r="BB48" s="60">
        <v>5</v>
      </c>
      <c r="BC48" s="60">
        <v>6</v>
      </c>
      <c r="BD48" s="60">
        <v>6</v>
      </c>
      <c r="BE48" s="60">
        <v>7</v>
      </c>
      <c r="BF48" s="82">
        <v>3</v>
      </c>
      <c r="BG48" s="82">
        <v>6</v>
      </c>
      <c r="BH48" s="82">
        <f t="shared" si="4"/>
        <v>4</v>
      </c>
      <c r="BI48" s="82">
        <f>ROUND((SUM(BA48:BE48)/5*0.3+BG48*0.7),0)</f>
        <v>6</v>
      </c>
      <c r="BJ48" s="82">
        <v>43</v>
      </c>
      <c r="BK48" s="83" t="s">
        <v>21</v>
      </c>
      <c r="BL48" s="84" t="s">
        <v>73</v>
      </c>
      <c r="BM48" s="61">
        <v>6</v>
      </c>
      <c r="BN48" s="60">
        <v>7</v>
      </c>
      <c r="BO48" s="60">
        <v>7</v>
      </c>
      <c r="BP48" s="60"/>
      <c r="BQ48" s="60"/>
      <c r="BR48" s="60">
        <v>5</v>
      </c>
      <c r="BS48" s="92"/>
      <c r="BT48" s="60">
        <f t="shared" si="5"/>
        <v>6</v>
      </c>
      <c r="BU48" s="60"/>
      <c r="BV48" s="82">
        <v>43</v>
      </c>
      <c r="BW48" s="83" t="s">
        <v>21</v>
      </c>
      <c r="BX48" s="84" t="s">
        <v>73</v>
      </c>
      <c r="BY48" s="61"/>
      <c r="BZ48" s="60"/>
      <c r="CA48" s="60"/>
      <c r="CB48" s="60"/>
      <c r="CC48" s="60"/>
      <c r="CD48" s="61">
        <v>8</v>
      </c>
      <c r="CE48" s="92"/>
      <c r="CF48" s="60">
        <f t="shared" si="6"/>
        <v>8</v>
      </c>
      <c r="CG48" s="60"/>
      <c r="CH48" s="82">
        <v>43</v>
      </c>
      <c r="CI48" s="83" t="s">
        <v>21</v>
      </c>
      <c r="CJ48" s="84" t="s">
        <v>73</v>
      </c>
      <c r="CK48" s="61"/>
      <c r="CL48" s="60"/>
      <c r="CM48" s="60"/>
      <c r="CN48" s="60"/>
      <c r="CO48" s="60"/>
      <c r="CP48" s="60">
        <v>5</v>
      </c>
      <c r="CQ48" s="92"/>
      <c r="CR48" s="60">
        <f t="shared" si="7"/>
        <v>5</v>
      </c>
      <c r="CS48" s="60"/>
    </row>
    <row r="49" spans="1:97" ht="15">
      <c r="A49" s="128">
        <v>44</v>
      </c>
      <c r="B49" s="288" t="s">
        <v>6</v>
      </c>
      <c r="C49" s="289" t="s">
        <v>74</v>
      </c>
      <c r="D49" s="290">
        <v>2</v>
      </c>
      <c r="E49" s="291">
        <v>10</v>
      </c>
      <c r="F49" s="291">
        <v>9</v>
      </c>
      <c r="G49" s="291">
        <v>5</v>
      </c>
      <c r="H49" s="291">
        <v>10</v>
      </c>
      <c r="I49" s="291">
        <v>0</v>
      </c>
      <c r="J49" s="292">
        <v>5</v>
      </c>
      <c r="K49" s="291">
        <f t="shared" si="0"/>
        <v>2</v>
      </c>
      <c r="L49" s="291">
        <f>ROUND((SUM(D49:H49)/5*0.3+J49*0.7),0)</f>
        <v>6</v>
      </c>
      <c r="M49" s="128">
        <v>44</v>
      </c>
      <c r="N49" s="288" t="s">
        <v>6</v>
      </c>
      <c r="O49" s="289" t="s">
        <v>74</v>
      </c>
      <c r="P49" s="290">
        <v>7</v>
      </c>
      <c r="Q49" s="291">
        <v>6</v>
      </c>
      <c r="R49" s="291">
        <v>6</v>
      </c>
      <c r="S49" s="291">
        <v>7</v>
      </c>
      <c r="T49" s="291">
        <v>6</v>
      </c>
      <c r="U49" s="291">
        <v>5</v>
      </c>
      <c r="V49" s="292"/>
      <c r="W49" s="291">
        <f t="shared" si="1"/>
        <v>5</v>
      </c>
      <c r="X49" s="291"/>
      <c r="Y49" s="128">
        <v>44</v>
      </c>
      <c r="Z49" s="288" t="s">
        <v>6</v>
      </c>
      <c r="AA49" s="289" t="s">
        <v>74</v>
      </c>
      <c r="AB49" s="290">
        <v>4</v>
      </c>
      <c r="AC49" s="291">
        <v>4</v>
      </c>
      <c r="AD49" s="291">
        <v>6</v>
      </c>
      <c r="AE49" s="291">
        <v>5</v>
      </c>
      <c r="AF49" s="291">
        <v>6</v>
      </c>
      <c r="AG49" s="291">
        <v>5</v>
      </c>
      <c r="AH49" s="291">
        <v>2</v>
      </c>
      <c r="AI49" s="292">
        <v>5</v>
      </c>
      <c r="AJ49" s="291">
        <f t="shared" si="2"/>
        <v>3</v>
      </c>
      <c r="AK49" s="291">
        <f t="shared" si="12"/>
        <v>5</v>
      </c>
      <c r="AL49" s="128">
        <v>44</v>
      </c>
      <c r="AM49" s="288" t="s">
        <v>6</v>
      </c>
      <c r="AN49" s="289" t="s">
        <v>74</v>
      </c>
      <c r="AO49" s="290">
        <v>4</v>
      </c>
      <c r="AP49" s="291">
        <v>4</v>
      </c>
      <c r="AQ49" s="291">
        <v>5</v>
      </c>
      <c r="AR49" s="291"/>
      <c r="AS49" s="291"/>
      <c r="AT49" s="291">
        <v>4</v>
      </c>
      <c r="AU49" s="292">
        <v>5</v>
      </c>
      <c r="AV49" s="291">
        <f t="shared" si="3"/>
        <v>4</v>
      </c>
      <c r="AW49" s="291">
        <f t="shared" si="10"/>
        <v>5</v>
      </c>
      <c r="AX49" s="128">
        <v>44</v>
      </c>
      <c r="AY49" s="288" t="s">
        <v>6</v>
      </c>
      <c r="AZ49" s="289" t="s">
        <v>74</v>
      </c>
      <c r="BA49" s="290">
        <v>5</v>
      </c>
      <c r="BB49" s="291">
        <v>6</v>
      </c>
      <c r="BC49" s="291">
        <v>5</v>
      </c>
      <c r="BD49" s="291">
        <v>6</v>
      </c>
      <c r="BE49" s="291">
        <v>6</v>
      </c>
      <c r="BF49" s="128">
        <v>0</v>
      </c>
      <c r="BG49" s="128">
        <v>5</v>
      </c>
      <c r="BH49" s="128">
        <f t="shared" si="4"/>
        <v>2</v>
      </c>
      <c r="BI49" s="128">
        <f>ROUND((SUM(BA49:BE49)/5*0.3+BG49*0.7),0)</f>
        <v>5</v>
      </c>
      <c r="BJ49" s="128">
        <v>44</v>
      </c>
      <c r="BK49" s="288" t="s">
        <v>6</v>
      </c>
      <c r="BL49" s="289" t="s">
        <v>74</v>
      </c>
      <c r="BM49" s="290">
        <v>7</v>
      </c>
      <c r="BN49" s="291">
        <v>7</v>
      </c>
      <c r="BO49" s="291">
        <v>5</v>
      </c>
      <c r="BP49" s="291"/>
      <c r="BQ49" s="291"/>
      <c r="BR49" s="291">
        <v>0</v>
      </c>
      <c r="BS49" s="292">
        <v>4</v>
      </c>
      <c r="BT49" s="291">
        <f t="shared" si="5"/>
        <v>2</v>
      </c>
      <c r="BU49" s="291">
        <f>ROUND((SUM(BM49:BO49)/3*0.3+BS49*0.7),0)</f>
        <v>5</v>
      </c>
      <c r="BV49" s="128">
        <v>44</v>
      </c>
      <c r="BW49" s="288" t="s">
        <v>6</v>
      </c>
      <c r="BX49" s="289" t="s">
        <v>74</v>
      </c>
      <c r="BY49" s="290"/>
      <c r="BZ49" s="291"/>
      <c r="CA49" s="291"/>
      <c r="CB49" s="291"/>
      <c r="CC49" s="291"/>
      <c r="CD49" s="290">
        <v>6</v>
      </c>
      <c r="CE49" s="292"/>
      <c r="CF49" s="291">
        <f t="shared" si="6"/>
        <v>6</v>
      </c>
      <c r="CG49" s="291"/>
      <c r="CH49" s="128">
        <v>44</v>
      </c>
      <c r="CI49" s="288" t="s">
        <v>6</v>
      </c>
      <c r="CJ49" s="289" t="s">
        <v>74</v>
      </c>
      <c r="CK49" s="290"/>
      <c r="CL49" s="291"/>
      <c r="CM49" s="291"/>
      <c r="CN49" s="291"/>
      <c r="CO49" s="291"/>
      <c r="CP49" s="291">
        <v>5</v>
      </c>
      <c r="CQ49" s="292"/>
      <c r="CR49" s="291">
        <f t="shared" si="7"/>
        <v>5</v>
      </c>
      <c r="CS49" s="291"/>
    </row>
    <row r="50" spans="1:97" ht="15">
      <c r="A50" s="82">
        <v>45</v>
      </c>
      <c r="B50" s="83" t="s">
        <v>75</v>
      </c>
      <c r="C50" s="84" t="s">
        <v>74</v>
      </c>
      <c r="D50" s="61">
        <v>5</v>
      </c>
      <c r="E50" s="60">
        <v>6</v>
      </c>
      <c r="F50" s="60">
        <v>6</v>
      </c>
      <c r="G50" s="60">
        <v>5</v>
      </c>
      <c r="H50" s="60">
        <v>1</v>
      </c>
      <c r="I50" s="60">
        <v>5</v>
      </c>
      <c r="J50" s="92"/>
      <c r="K50" s="60">
        <f t="shared" si="0"/>
        <v>5</v>
      </c>
      <c r="L50" s="60"/>
      <c r="M50" s="82">
        <v>45</v>
      </c>
      <c r="N50" s="83" t="s">
        <v>75</v>
      </c>
      <c r="O50" s="84" t="s">
        <v>74</v>
      </c>
      <c r="P50" s="61">
        <v>6</v>
      </c>
      <c r="Q50" s="60">
        <v>7</v>
      </c>
      <c r="R50" s="60">
        <v>6</v>
      </c>
      <c r="S50" s="60">
        <v>6</v>
      </c>
      <c r="T50" s="60">
        <v>6</v>
      </c>
      <c r="U50" s="60">
        <v>8</v>
      </c>
      <c r="V50" s="92"/>
      <c r="W50" s="60">
        <f t="shared" si="1"/>
        <v>7</v>
      </c>
      <c r="X50" s="60"/>
      <c r="Y50" s="82">
        <v>45</v>
      </c>
      <c r="Z50" s="83" t="s">
        <v>75</v>
      </c>
      <c r="AA50" s="84" t="s">
        <v>74</v>
      </c>
      <c r="AB50" s="61">
        <v>9</v>
      </c>
      <c r="AC50" s="60">
        <v>8</v>
      </c>
      <c r="AD50" s="60">
        <v>8</v>
      </c>
      <c r="AE50" s="60">
        <v>9</v>
      </c>
      <c r="AF50" s="60">
        <v>8</v>
      </c>
      <c r="AG50" s="60">
        <v>8</v>
      </c>
      <c r="AH50" s="60">
        <v>3</v>
      </c>
      <c r="AI50" s="92">
        <v>6</v>
      </c>
      <c r="AJ50" s="60">
        <f t="shared" si="2"/>
        <v>5</v>
      </c>
      <c r="AK50" s="60">
        <f t="shared" si="12"/>
        <v>7</v>
      </c>
      <c r="AL50" s="82">
        <v>45</v>
      </c>
      <c r="AM50" s="83" t="s">
        <v>75</v>
      </c>
      <c r="AN50" s="84" t="s">
        <v>74</v>
      </c>
      <c r="AO50" s="61">
        <v>5</v>
      </c>
      <c r="AP50" s="60">
        <v>5</v>
      </c>
      <c r="AQ50" s="60">
        <v>5</v>
      </c>
      <c r="AR50" s="60"/>
      <c r="AS50" s="60"/>
      <c r="AT50" s="60">
        <v>4</v>
      </c>
      <c r="AU50" s="92">
        <v>4</v>
      </c>
      <c r="AV50" s="60">
        <f t="shared" si="3"/>
        <v>4</v>
      </c>
      <c r="AW50" s="60">
        <f t="shared" si="10"/>
        <v>4</v>
      </c>
      <c r="AX50" s="82">
        <v>45</v>
      </c>
      <c r="AY50" s="83" t="s">
        <v>75</v>
      </c>
      <c r="AZ50" s="84" t="s">
        <v>74</v>
      </c>
      <c r="BA50" s="61">
        <v>3</v>
      </c>
      <c r="BB50" s="60">
        <v>5</v>
      </c>
      <c r="BC50" s="60">
        <v>6</v>
      </c>
      <c r="BD50" s="60">
        <v>6</v>
      </c>
      <c r="BE50" s="60">
        <v>5</v>
      </c>
      <c r="BF50" s="82">
        <v>4</v>
      </c>
      <c r="BG50" s="82">
        <v>6</v>
      </c>
      <c r="BH50" s="82">
        <f t="shared" si="4"/>
        <v>4</v>
      </c>
      <c r="BI50" s="82">
        <f>ROUND((SUM(BA50:BE50)/5*0.3+BG50*0.7),0)</f>
        <v>6</v>
      </c>
      <c r="BJ50" s="82">
        <v>45</v>
      </c>
      <c r="BK50" s="83" t="s">
        <v>75</v>
      </c>
      <c r="BL50" s="84" t="s">
        <v>74</v>
      </c>
      <c r="BM50" s="61">
        <v>5</v>
      </c>
      <c r="BN50" s="60">
        <v>6</v>
      </c>
      <c r="BO50" s="60">
        <v>8</v>
      </c>
      <c r="BP50" s="60"/>
      <c r="BQ50" s="60"/>
      <c r="BR50" s="60">
        <v>6</v>
      </c>
      <c r="BS50" s="92"/>
      <c r="BT50" s="60">
        <f t="shared" si="5"/>
        <v>6</v>
      </c>
      <c r="BU50" s="60"/>
      <c r="BV50" s="82">
        <v>45</v>
      </c>
      <c r="BW50" s="83" t="s">
        <v>75</v>
      </c>
      <c r="BX50" s="84" t="s">
        <v>74</v>
      </c>
      <c r="BY50" s="61"/>
      <c r="BZ50" s="60"/>
      <c r="CA50" s="60"/>
      <c r="CB50" s="60"/>
      <c r="CC50" s="60"/>
      <c r="CD50" s="61">
        <v>8</v>
      </c>
      <c r="CE50" s="92"/>
      <c r="CF50" s="60">
        <f t="shared" si="6"/>
        <v>8</v>
      </c>
      <c r="CG50" s="60"/>
      <c r="CH50" s="82">
        <v>45</v>
      </c>
      <c r="CI50" s="83" t="s">
        <v>75</v>
      </c>
      <c r="CJ50" s="84" t="s">
        <v>74</v>
      </c>
      <c r="CK50" s="61"/>
      <c r="CL50" s="60"/>
      <c r="CM50" s="60"/>
      <c r="CN50" s="60"/>
      <c r="CO50" s="60"/>
      <c r="CP50" s="60">
        <v>6</v>
      </c>
      <c r="CQ50" s="92"/>
      <c r="CR50" s="60">
        <f t="shared" si="7"/>
        <v>6</v>
      </c>
      <c r="CS50" s="60"/>
    </row>
    <row r="51" spans="1:97" ht="13.5" customHeight="1">
      <c r="A51" s="82">
        <v>46</v>
      </c>
      <c r="B51" s="85" t="s">
        <v>76</v>
      </c>
      <c r="C51" s="86" t="s">
        <v>77</v>
      </c>
      <c r="D51" s="61">
        <v>4</v>
      </c>
      <c r="E51" s="60">
        <v>6</v>
      </c>
      <c r="F51" s="60">
        <v>8</v>
      </c>
      <c r="G51" s="60">
        <v>5</v>
      </c>
      <c r="H51" s="60">
        <v>1</v>
      </c>
      <c r="I51" s="60">
        <v>6</v>
      </c>
      <c r="J51" s="92"/>
      <c r="K51" s="60">
        <f t="shared" si="0"/>
        <v>6</v>
      </c>
      <c r="L51" s="60"/>
      <c r="M51" s="82">
        <v>46</v>
      </c>
      <c r="N51" s="85" t="s">
        <v>76</v>
      </c>
      <c r="O51" s="86" t="s">
        <v>77</v>
      </c>
      <c r="P51" s="61">
        <v>6</v>
      </c>
      <c r="Q51" s="60">
        <v>6</v>
      </c>
      <c r="R51" s="60">
        <v>6</v>
      </c>
      <c r="S51" s="60">
        <v>6</v>
      </c>
      <c r="T51" s="60">
        <v>7</v>
      </c>
      <c r="U51" s="60">
        <v>5</v>
      </c>
      <c r="V51" s="92"/>
      <c r="W51" s="60">
        <f t="shared" si="1"/>
        <v>5</v>
      </c>
      <c r="X51" s="60"/>
      <c r="Y51" s="82">
        <v>46</v>
      </c>
      <c r="Z51" s="85" t="s">
        <v>76</v>
      </c>
      <c r="AA51" s="86" t="s">
        <v>77</v>
      </c>
      <c r="AB51" s="61">
        <v>6</v>
      </c>
      <c r="AC51" s="60">
        <v>5</v>
      </c>
      <c r="AD51" s="60">
        <v>7</v>
      </c>
      <c r="AE51" s="60">
        <v>6</v>
      </c>
      <c r="AF51" s="60">
        <v>7</v>
      </c>
      <c r="AG51" s="60">
        <v>4</v>
      </c>
      <c r="AH51" s="60">
        <v>2</v>
      </c>
      <c r="AI51" s="92">
        <v>3</v>
      </c>
      <c r="AJ51" s="60">
        <f t="shared" si="2"/>
        <v>3</v>
      </c>
      <c r="AK51" s="60">
        <f t="shared" si="12"/>
        <v>4</v>
      </c>
      <c r="AL51" s="82">
        <v>46</v>
      </c>
      <c r="AM51" s="85" t="s">
        <v>76</v>
      </c>
      <c r="AN51" s="86" t="s">
        <v>77</v>
      </c>
      <c r="AO51" s="61">
        <v>4</v>
      </c>
      <c r="AP51" s="60">
        <v>5</v>
      </c>
      <c r="AQ51" s="60">
        <v>5</v>
      </c>
      <c r="AR51" s="60"/>
      <c r="AS51" s="60"/>
      <c r="AT51" s="60">
        <v>3</v>
      </c>
      <c r="AU51" s="92">
        <v>5</v>
      </c>
      <c r="AV51" s="60">
        <f t="shared" si="3"/>
        <v>4</v>
      </c>
      <c r="AW51" s="60">
        <f t="shared" si="10"/>
        <v>5</v>
      </c>
      <c r="AX51" s="82">
        <v>46</v>
      </c>
      <c r="AY51" s="85" t="s">
        <v>76</v>
      </c>
      <c r="AZ51" s="86" t="s">
        <v>77</v>
      </c>
      <c r="BA51" s="61">
        <v>6</v>
      </c>
      <c r="BB51" s="60">
        <v>6</v>
      </c>
      <c r="BC51" s="60">
        <v>5</v>
      </c>
      <c r="BD51" s="60">
        <v>5</v>
      </c>
      <c r="BE51" s="60">
        <v>5</v>
      </c>
      <c r="BF51" s="82">
        <v>5</v>
      </c>
      <c r="BG51" s="82"/>
      <c r="BH51" s="82">
        <f t="shared" si="4"/>
        <v>5</v>
      </c>
      <c r="BI51" s="229"/>
      <c r="BJ51" s="82">
        <v>46</v>
      </c>
      <c r="BK51" s="85" t="s">
        <v>76</v>
      </c>
      <c r="BL51" s="86" t="s">
        <v>77</v>
      </c>
      <c r="BM51" s="61">
        <v>7</v>
      </c>
      <c r="BN51" s="60">
        <v>7</v>
      </c>
      <c r="BO51" s="60">
        <v>7</v>
      </c>
      <c r="BP51" s="60"/>
      <c r="BQ51" s="60"/>
      <c r="BR51" s="60">
        <v>7</v>
      </c>
      <c r="BS51" s="92"/>
      <c r="BT51" s="60">
        <f t="shared" si="5"/>
        <v>7</v>
      </c>
      <c r="BU51" s="60"/>
      <c r="BV51" s="82">
        <v>46</v>
      </c>
      <c r="BW51" s="85" t="s">
        <v>76</v>
      </c>
      <c r="BX51" s="86" t="s">
        <v>77</v>
      </c>
      <c r="BY51" s="61"/>
      <c r="BZ51" s="60"/>
      <c r="CA51" s="60"/>
      <c r="CB51" s="60"/>
      <c r="CC51" s="60"/>
      <c r="CD51" s="61">
        <v>7</v>
      </c>
      <c r="CE51" s="92"/>
      <c r="CF51" s="60">
        <f t="shared" si="6"/>
        <v>7</v>
      </c>
      <c r="CG51" s="60"/>
      <c r="CH51" s="82">
        <v>46</v>
      </c>
      <c r="CI51" s="85" t="s">
        <v>76</v>
      </c>
      <c r="CJ51" s="86" t="s">
        <v>77</v>
      </c>
      <c r="CK51" s="61"/>
      <c r="CL51" s="60"/>
      <c r="CM51" s="60"/>
      <c r="CN51" s="60"/>
      <c r="CO51" s="60"/>
      <c r="CP51" s="60">
        <v>7</v>
      </c>
      <c r="CQ51" s="92"/>
      <c r="CR51" s="60">
        <f t="shared" si="7"/>
        <v>7</v>
      </c>
      <c r="CS51" s="60"/>
    </row>
    <row r="52" spans="1:97" ht="15">
      <c r="A52" s="130">
        <v>47</v>
      </c>
      <c r="B52" s="201" t="s">
        <v>78</v>
      </c>
      <c r="C52" s="202" t="s">
        <v>79</v>
      </c>
      <c r="D52" s="133">
        <v>0</v>
      </c>
      <c r="E52" s="134">
        <v>2</v>
      </c>
      <c r="F52" s="134">
        <v>7</v>
      </c>
      <c r="G52" s="134">
        <v>4</v>
      </c>
      <c r="H52" s="134">
        <v>5</v>
      </c>
      <c r="I52" s="134">
        <v>3</v>
      </c>
      <c r="J52" s="135">
        <v>5</v>
      </c>
      <c r="K52" s="134">
        <f t="shared" si="0"/>
        <v>3</v>
      </c>
      <c r="L52" s="134">
        <f>ROUND((SUM(D52:H52)/5*0.3+J52*0.7),0)</f>
        <v>5</v>
      </c>
      <c r="M52" s="130">
        <v>47</v>
      </c>
      <c r="N52" s="201" t="s">
        <v>78</v>
      </c>
      <c r="O52" s="202" t="s">
        <v>79</v>
      </c>
      <c r="P52" s="133">
        <v>7</v>
      </c>
      <c r="Q52" s="134">
        <v>6</v>
      </c>
      <c r="R52" s="134">
        <v>7</v>
      </c>
      <c r="S52" s="134">
        <v>5</v>
      </c>
      <c r="T52" s="134">
        <v>6</v>
      </c>
      <c r="U52" s="134">
        <v>6</v>
      </c>
      <c r="V52" s="135"/>
      <c r="W52" s="134">
        <f t="shared" si="1"/>
        <v>6</v>
      </c>
      <c r="X52" s="134"/>
      <c r="Y52" s="130">
        <v>47</v>
      </c>
      <c r="Z52" s="201" t="s">
        <v>78</v>
      </c>
      <c r="AA52" s="202" t="s">
        <v>79</v>
      </c>
      <c r="AB52" s="133">
        <v>4</v>
      </c>
      <c r="AC52" s="134">
        <v>3</v>
      </c>
      <c r="AD52" s="134">
        <v>5</v>
      </c>
      <c r="AE52" s="134">
        <v>7</v>
      </c>
      <c r="AF52" s="134">
        <v>6</v>
      </c>
      <c r="AG52" s="134">
        <v>5</v>
      </c>
      <c r="AH52" s="134">
        <v>3</v>
      </c>
      <c r="AI52" s="135">
        <v>5</v>
      </c>
      <c r="AJ52" s="134">
        <f t="shared" si="2"/>
        <v>4</v>
      </c>
      <c r="AK52" s="134">
        <f t="shared" si="12"/>
        <v>5</v>
      </c>
      <c r="AL52" s="130">
        <v>47</v>
      </c>
      <c r="AM52" s="201" t="s">
        <v>78</v>
      </c>
      <c r="AN52" s="202" t="s">
        <v>79</v>
      </c>
      <c r="AO52" s="133">
        <v>4</v>
      </c>
      <c r="AP52" s="134">
        <v>5</v>
      </c>
      <c r="AQ52" s="134">
        <v>6</v>
      </c>
      <c r="AR52" s="134"/>
      <c r="AS52" s="134"/>
      <c r="AT52" s="134">
        <v>3</v>
      </c>
      <c r="AU52" s="135">
        <v>5</v>
      </c>
      <c r="AV52" s="134">
        <f t="shared" si="3"/>
        <v>4</v>
      </c>
      <c r="AW52" s="134">
        <f t="shared" si="10"/>
        <v>5</v>
      </c>
      <c r="AX52" s="130">
        <v>47</v>
      </c>
      <c r="AY52" s="201" t="s">
        <v>78</v>
      </c>
      <c r="AZ52" s="202" t="s">
        <v>79</v>
      </c>
      <c r="BA52" s="133">
        <v>8</v>
      </c>
      <c r="BB52" s="134">
        <v>6</v>
      </c>
      <c r="BC52" s="134">
        <v>6</v>
      </c>
      <c r="BD52" s="134">
        <v>5</v>
      </c>
      <c r="BE52" s="134">
        <v>6</v>
      </c>
      <c r="BF52" s="130">
        <v>1</v>
      </c>
      <c r="BG52" s="130">
        <v>1</v>
      </c>
      <c r="BH52" s="130">
        <f t="shared" si="4"/>
        <v>3</v>
      </c>
      <c r="BI52" s="130">
        <f>ROUND((SUM(BA52:BE52)/5*0.3+BG52*0.7),0)</f>
        <v>3</v>
      </c>
      <c r="BJ52" s="130">
        <v>47</v>
      </c>
      <c r="BK52" s="201" t="s">
        <v>78</v>
      </c>
      <c r="BL52" s="202" t="s">
        <v>79</v>
      </c>
      <c r="BM52" s="133">
        <v>5</v>
      </c>
      <c r="BN52" s="134">
        <v>6</v>
      </c>
      <c r="BO52" s="134">
        <v>7</v>
      </c>
      <c r="BP52" s="134"/>
      <c r="BQ52" s="134"/>
      <c r="BR52" s="134">
        <v>5</v>
      </c>
      <c r="BS52" s="135"/>
      <c r="BT52" s="134">
        <f t="shared" si="5"/>
        <v>5</v>
      </c>
      <c r="BU52" s="134"/>
      <c r="BV52" s="130">
        <v>47</v>
      </c>
      <c r="BW52" s="201" t="s">
        <v>78</v>
      </c>
      <c r="BX52" s="202" t="s">
        <v>79</v>
      </c>
      <c r="BY52" s="133"/>
      <c r="BZ52" s="134"/>
      <c r="CA52" s="134"/>
      <c r="CB52" s="134"/>
      <c r="CC52" s="134"/>
      <c r="CD52" s="133">
        <v>6</v>
      </c>
      <c r="CE52" s="135"/>
      <c r="CF52" s="134">
        <f t="shared" si="6"/>
        <v>6</v>
      </c>
      <c r="CG52" s="134"/>
      <c r="CH52" s="130">
        <v>47</v>
      </c>
      <c r="CI52" s="201" t="s">
        <v>78</v>
      </c>
      <c r="CJ52" s="202" t="s">
        <v>79</v>
      </c>
      <c r="CK52" s="133"/>
      <c r="CL52" s="134"/>
      <c r="CM52" s="134"/>
      <c r="CN52" s="134"/>
      <c r="CO52" s="134"/>
      <c r="CP52" s="134">
        <v>7</v>
      </c>
      <c r="CQ52" s="135"/>
      <c r="CR52" s="134">
        <f t="shared" si="7"/>
        <v>7</v>
      </c>
      <c r="CS52" s="134"/>
    </row>
    <row r="53" spans="1:134" s="96" customFormat="1" ht="15.75" thickBot="1">
      <c r="A53" s="129">
        <v>48</v>
      </c>
      <c r="B53" s="293" t="s">
        <v>80</v>
      </c>
      <c r="C53" s="294" t="s">
        <v>81</v>
      </c>
      <c r="D53" s="295">
        <v>7</v>
      </c>
      <c r="E53" s="296">
        <v>2</v>
      </c>
      <c r="F53" s="296">
        <v>9</v>
      </c>
      <c r="G53" s="296">
        <v>4</v>
      </c>
      <c r="H53" s="296">
        <v>4</v>
      </c>
      <c r="I53" s="296">
        <v>7</v>
      </c>
      <c r="J53" s="297"/>
      <c r="K53" s="296">
        <f t="shared" si="0"/>
        <v>6</v>
      </c>
      <c r="L53" s="296"/>
      <c r="M53" s="129">
        <v>48</v>
      </c>
      <c r="N53" s="293" t="s">
        <v>80</v>
      </c>
      <c r="O53" s="294" t="s">
        <v>81</v>
      </c>
      <c r="P53" s="295">
        <v>6</v>
      </c>
      <c r="Q53" s="296">
        <v>7</v>
      </c>
      <c r="R53" s="296">
        <v>6</v>
      </c>
      <c r="S53" s="296">
        <v>8</v>
      </c>
      <c r="T53" s="296">
        <v>6</v>
      </c>
      <c r="U53" s="296">
        <v>5</v>
      </c>
      <c r="V53" s="297"/>
      <c r="W53" s="296">
        <f t="shared" si="1"/>
        <v>5</v>
      </c>
      <c r="X53" s="296"/>
      <c r="Y53" s="129">
        <v>48</v>
      </c>
      <c r="Z53" s="293" t="s">
        <v>80</v>
      </c>
      <c r="AA53" s="294" t="s">
        <v>81</v>
      </c>
      <c r="AB53" s="295">
        <v>6</v>
      </c>
      <c r="AC53" s="296">
        <v>6</v>
      </c>
      <c r="AD53" s="296">
        <v>5</v>
      </c>
      <c r="AE53" s="296">
        <v>4</v>
      </c>
      <c r="AF53" s="296">
        <v>5</v>
      </c>
      <c r="AG53" s="296">
        <v>6</v>
      </c>
      <c r="AH53" s="296">
        <v>4</v>
      </c>
      <c r="AI53" s="297">
        <v>5</v>
      </c>
      <c r="AJ53" s="296">
        <f t="shared" si="2"/>
        <v>4</v>
      </c>
      <c r="AK53" s="296">
        <f t="shared" si="12"/>
        <v>5</v>
      </c>
      <c r="AL53" s="129">
        <v>48</v>
      </c>
      <c r="AM53" s="293" t="s">
        <v>80</v>
      </c>
      <c r="AN53" s="294" t="s">
        <v>81</v>
      </c>
      <c r="AO53" s="295">
        <v>5</v>
      </c>
      <c r="AP53" s="296">
        <v>6</v>
      </c>
      <c r="AQ53" s="296">
        <v>5</v>
      </c>
      <c r="AR53" s="296"/>
      <c r="AS53" s="296"/>
      <c r="AT53" s="296">
        <v>4</v>
      </c>
      <c r="AU53" s="297">
        <v>5</v>
      </c>
      <c r="AV53" s="296">
        <f t="shared" si="3"/>
        <v>4</v>
      </c>
      <c r="AW53" s="296">
        <f t="shared" si="10"/>
        <v>5</v>
      </c>
      <c r="AX53" s="129">
        <v>48</v>
      </c>
      <c r="AY53" s="293" t="s">
        <v>80</v>
      </c>
      <c r="AZ53" s="294" t="s">
        <v>81</v>
      </c>
      <c r="BA53" s="295">
        <v>6</v>
      </c>
      <c r="BB53" s="296">
        <v>6</v>
      </c>
      <c r="BC53" s="296">
        <v>5</v>
      </c>
      <c r="BD53" s="296">
        <v>5</v>
      </c>
      <c r="BE53" s="296">
        <v>6</v>
      </c>
      <c r="BF53" s="129">
        <v>5</v>
      </c>
      <c r="BG53" s="129"/>
      <c r="BH53" s="129">
        <f t="shared" si="4"/>
        <v>5</v>
      </c>
      <c r="BI53" s="298"/>
      <c r="BJ53" s="129">
        <v>48</v>
      </c>
      <c r="BK53" s="293" t="s">
        <v>80</v>
      </c>
      <c r="BL53" s="294" t="s">
        <v>81</v>
      </c>
      <c r="BM53" s="295">
        <v>5</v>
      </c>
      <c r="BN53" s="296">
        <v>6</v>
      </c>
      <c r="BO53" s="296">
        <v>0</v>
      </c>
      <c r="BP53" s="296"/>
      <c r="BQ53" s="296"/>
      <c r="BR53" s="296">
        <v>5</v>
      </c>
      <c r="BS53" s="297"/>
      <c r="BT53" s="296">
        <f t="shared" si="5"/>
        <v>5</v>
      </c>
      <c r="BU53" s="296"/>
      <c r="BV53" s="129">
        <v>48</v>
      </c>
      <c r="BW53" s="293" t="s">
        <v>80</v>
      </c>
      <c r="BX53" s="294" t="s">
        <v>81</v>
      </c>
      <c r="BY53" s="295"/>
      <c r="BZ53" s="296"/>
      <c r="CA53" s="296"/>
      <c r="CB53" s="296"/>
      <c r="CC53" s="296"/>
      <c r="CD53" s="295">
        <v>4</v>
      </c>
      <c r="CE53" s="297">
        <v>6</v>
      </c>
      <c r="CF53" s="296">
        <f t="shared" si="6"/>
        <v>4</v>
      </c>
      <c r="CG53" s="296">
        <v>6</v>
      </c>
      <c r="CH53" s="129">
        <v>48</v>
      </c>
      <c r="CI53" s="293" t="s">
        <v>80</v>
      </c>
      <c r="CJ53" s="294" t="s">
        <v>81</v>
      </c>
      <c r="CK53" s="295"/>
      <c r="CL53" s="296"/>
      <c r="CM53" s="296"/>
      <c r="CN53" s="296"/>
      <c r="CO53" s="296"/>
      <c r="CP53" s="296">
        <v>6</v>
      </c>
      <c r="CQ53" s="297"/>
      <c r="CR53" s="296">
        <f t="shared" si="7"/>
        <v>6</v>
      </c>
      <c r="CS53" s="29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</row>
    <row r="54" spans="1:134" s="97" customFormat="1" ht="14.25" customHeight="1">
      <c r="A54" s="77">
        <v>49</v>
      </c>
      <c r="B54" s="85" t="s">
        <v>82</v>
      </c>
      <c r="C54" s="86" t="s">
        <v>83</v>
      </c>
      <c r="D54" s="61">
        <v>0</v>
      </c>
      <c r="E54" s="60">
        <v>1</v>
      </c>
      <c r="F54" s="60">
        <v>8</v>
      </c>
      <c r="G54" s="60">
        <v>4</v>
      </c>
      <c r="H54" s="60">
        <v>5</v>
      </c>
      <c r="I54" s="60">
        <v>3</v>
      </c>
      <c r="J54" s="92">
        <v>2</v>
      </c>
      <c r="K54" s="60">
        <f t="shared" si="0"/>
        <v>3</v>
      </c>
      <c r="L54" s="60">
        <f>ROUND((SUM(D54:H54)/5*0.3+J54*0.7),0)</f>
        <v>2</v>
      </c>
      <c r="M54" s="82">
        <v>49</v>
      </c>
      <c r="N54" s="85" t="s">
        <v>82</v>
      </c>
      <c r="O54" s="86" t="s">
        <v>83</v>
      </c>
      <c r="P54" s="61">
        <v>7</v>
      </c>
      <c r="Q54" s="60">
        <v>6</v>
      </c>
      <c r="R54" s="60">
        <v>6</v>
      </c>
      <c r="S54" s="60">
        <v>6</v>
      </c>
      <c r="T54" s="60">
        <v>7</v>
      </c>
      <c r="U54" s="60">
        <v>4</v>
      </c>
      <c r="V54" s="92"/>
      <c r="W54" s="60">
        <f t="shared" si="1"/>
        <v>5</v>
      </c>
      <c r="X54" s="60"/>
      <c r="Y54" s="82">
        <v>49</v>
      </c>
      <c r="Z54" s="85" t="s">
        <v>82</v>
      </c>
      <c r="AA54" s="86" t="s">
        <v>83</v>
      </c>
      <c r="AB54" s="61">
        <v>5</v>
      </c>
      <c r="AC54" s="60">
        <v>5</v>
      </c>
      <c r="AD54" s="60">
        <v>4</v>
      </c>
      <c r="AE54" s="60">
        <v>4</v>
      </c>
      <c r="AF54" s="60">
        <v>5</v>
      </c>
      <c r="AG54" s="60">
        <v>7</v>
      </c>
      <c r="AH54" s="60">
        <v>3</v>
      </c>
      <c r="AI54" s="92">
        <v>5</v>
      </c>
      <c r="AJ54" s="60">
        <f aca="true" t="shared" si="13" ref="AJ54:AJ66">ROUND((SUM(AB54:AG54)/5*0.3+AH54*0.7),0)</f>
        <v>4</v>
      </c>
      <c r="AK54" s="60">
        <f t="shared" si="12"/>
        <v>5</v>
      </c>
      <c r="AL54" s="82">
        <v>49</v>
      </c>
      <c r="AM54" s="85" t="s">
        <v>82</v>
      </c>
      <c r="AN54" s="86" t="s">
        <v>83</v>
      </c>
      <c r="AO54" s="61">
        <v>4</v>
      </c>
      <c r="AP54" s="60">
        <v>5</v>
      </c>
      <c r="AQ54" s="60">
        <v>6</v>
      </c>
      <c r="AR54" s="60"/>
      <c r="AS54" s="60"/>
      <c r="AT54" s="60">
        <v>2</v>
      </c>
      <c r="AU54" s="92">
        <v>5</v>
      </c>
      <c r="AV54" s="60">
        <f t="shared" si="3"/>
        <v>3</v>
      </c>
      <c r="AW54" s="60">
        <f t="shared" si="10"/>
        <v>5</v>
      </c>
      <c r="AX54" s="82">
        <v>49</v>
      </c>
      <c r="AY54" s="85" t="s">
        <v>82</v>
      </c>
      <c r="AZ54" s="86" t="s">
        <v>83</v>
      </c>
      <c r="BA54" s="61">
        <v>6</v>
      </c>
      <c r="BB54" s="60">
        <v>5</v>
      </c>
      <c r="BC54" s="60">
        <v>6</v>
      </c>
      <c r="BD54" s="60">
        <v>5</v>
      </c>
      <c r="BE54" s="60">
        <v>5</v>
      </c>
      <c r="BF54" s="82">
        <v>3</v>
      </c>
      <c r="BG54" s="82">
        <v>5</v>
      </c>
      <c r="BH54" s="82">
        <f t="shared" si="4"/>
        <v>4</v>
      </c>
      <c r="BI54" s="82">
        <f>ROUND((SUM(BA54:BE54)/5*0.3+BG54*0.7),0)</f>
        <v>5</v>
      </c>
      <c r="BJ54" s="82">
        <v>49</v>
      </c>
      <c r="BK54" s="85" t="s">
        <v>82</v>
      </c>
      <c r="BL54" s="86" t="s">
        <v>83</v>
      </c>
      <c r="BM54" s="61">
        <v>4</v>
      </c>
      <c r="BN54" s="60">
        <v>5</v>
      </c>
      <c r="BO54" s="60">
        <v>5</v>
      </c>
      <c r="BP54" s="60"/>
      <c r="BQ54" s="60"/>
      <c r="BR54" s="60">
        <v>6</v>
      </c>
      <c r="BS54" s="92"/>
      <c r="BT54" s="60">
        <f t="shared" si="5"/>
        <v>6</v>
      </c>
      <c r="BU54" s="60"/>
      <c r="BV54" s="82">
        <v>49</v>
      </c>
      <c r="BW54" s="85" t="s">
        <v>82</v>
      </c>
      <c r="BX54" s="86" t="s">
        <v>83</v>
      </c>
      <c r="BY54" s="61"/>
      <c r="BZ54" s="60"/>
      <c r="CA54" s="60"/>
      <c r="CB54" s="60"/>
      <c r="CC54" s="60"/>
      <c r="CD54" s="61">
        <v>7</v>
      </c>
      <c r="CE54" s="92"/>
      <c r="CF54" s="60">
        <f t="shared" si="6"/>
        <v>7</v>
      </c>
      <c r="CG54" s="60"/>
      <c r="CH54" s="82">
        <v>49</v>
      </c>
      <c r="CI54" s="85" t="s">
        <v>82</v>
      </c>
      <c r="CJ54" s="86" t="s">
        <v>83</v>
      </c>
      <c r="CK54" s="61"/>
      <c r="CL54" s="60"/>
      <c r="CM54" s="60"/>
      <c r="CN54" s="60"/>
      <c r="CO54" s="60"/>
      <c r="CP54" s="60">
        <v>5</v>
      </c>
      <c r="CQ54" s="92"/>
      <c r="CR54" s="60">
        <f t="shared" si="7"/>
        <v>5</v>
      </c>
      <c r="CS54" s="60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</row>
    <row r="55" spans="1:134" ht="15">
      <c r="A55" s="82">
        <v>50</v>
      </c>
      <c r="B55" s="83" t="s">
        <v>84</v>
      </c>
      <c r="C55" s="84" t="s">
        <v>85</v>
      </c>
      <c r="D55" s="61">
        <v>4</v>
      </c>
      <c r="E55" s="60">
        <v>6</v>
      </c>
      <c r="F55" s="60">
        <v>6</v>
      </c>
      <c r="G55" s="60">
        <v>2</v>
      </c>
      <c r="H55" s="60">
        <v>5</v>
      </c>
      <c r="I55" s="60">
        <v>7</v>
      </c>
      <c r="J55" s="92"/>
      <c r="K55" s="60">
        <f t="shared" si="0"/>
        <v>6</v>
      </c>
      <c r="L55" s="60"/>
      <c r="M55" s="82">
        <v>50</v>
      </c>
      <c r="N55" s="83" t="s">
        <v>84</v>
      </c>
      <c r="O55" s="84" t="s">
        <v>85</v>
      </c>
      <c r="P55" s="61">
        <v>5</v>
      </c>
      <c r="Q55" s="60">
        <v>6</v>
      </c>
      <c r="R55" s="60">
        <v>7</v>
      </c>
      <c r="S55" s="60">
        <v>4</v>
      </c>
      <c r="T55" s="60">
        <v>6</v>
      </c>
      <c r="U55" s="60">
        <v>5</v>
      </c>
      <c r="V55" s="92"/>
      <c r="W55" s="60">
        <f t="shared" si="1"/>
        <v>5</v>
      </c>
      <c r="X55" s="60"/>
      <c r="Y55" s="82">
        <v>50</v>
      </c>
      <c r="Z55" s="83" t="s">
        <v>84</v>
      </c>
      <c r="AA55" s="84" t="s">
        <v>85</v>
      </c>
      <c r="AB55" s="61">
        <v>5</v>
      </c>
      <c r="AC55" s="60">
        <v>5</v>
      </c>
      <c r="AD55" s="60">
        <v>4</v>
      </c>
      <c r="AE55" s="60">
        <v>6</v>
      </c>
      <c r="AF55" s="60">
        <v>7</v>
      </c>
      <c r="AG55" s="60">
        <v>6</v>
      </c>
      <c r="AH55" s="60">
        <v>1</v>
      </c>
      <c r="AI55" s="92">
        <v>6</v>
      </c>
      <c r="AJ55" s="60">
        <f t="shared" si="13"/>
        <v>3</v>
      </c>
      <c r="AK55" s="60">
        <f t="shared" si="12"/>
        <v>6</v>
      </c>
      <c r="AL55" s="82">
        <v>50</v>
      </c>
      <c r="AM55" s="83" t="s">
        <v>84</v>
      </c>
      <c r="AN55" s="84" t="s">
        <v>85</v>
      </c>
      <c r="AO55" s="61">
        <v>5</v>
      </c>
      <c r="AP55" s="60">
        <v>4</v>
      </c>
      <c r="AQ55" s="60">
        <v>5</v>
      </c>
      <c r="AR55" s="60"/>
      <c r="AS55" s="60"/>
      <c r="AT55" s="60">
        <v>5</v>
      </c>
      <c r="AU55" s="92"/>
      <c r="AV55" s="60">
        <f t="shared" si="3"/>
        <v>5</v>
      </c>
      <c r="AW55" s="60"/>
      <c r="AX55" s="82">
        <v>50</v>
      </c>
      <c r="AY55" s="83" t="s">
        <v>84</v>
      </c>
      <c r="AZ55" s="84" t="s">
        <v>85</v>
      </c>
      <c r="BA55" s="61">
        <v>4</v>
      </c>
      <c r="BB55" s="60">
        <v>6</v>
      </c>
      <c r="BC55" s="60">
        <v>5</v>
      </c>
      <c r="BD55" s="60">
        <v>6</v>
      </c>
      <c r="BE55" s="60">
        <v>5</v>
      </c>
      <c r="BF55" s="82">
        <v>0</v>
      </c>
      <c r="BG55" s="82">
        <v>5</v>
      </c>
      <c r="BH55" s="82">
        <f t="shared" si="4"/>
        <v>2</v>
      </c>
      <c r="BI55" s="82">
        <f>ROUND((SUM(BA55:BE55)/5*0.3+BG55*0.7),0)</f>
        <v>5</v>
      </c>
      <c r="BJ55" s="82">
        <v>50</v>
      </c>
      <c r="BK55" s="83" t="s">
        <v>84</v>
      </c>
      <c r="BL55" s="84" t="s">
        <v>85</v>
      </c>
      <c r="BM55" s="61">
        <v>7</v>
      </c>
      <c r="BN55" s="60">
        <v>5</v>
      </c>
      <c r="BO55" s="60">
        <v>8</v>
      </c>
      <c r="BP55" s="60"/>
      <c r="BQ55" s="60"/>
      <c r="BR55" s="60">
        <v>2</v>
      </c>
      <c r="BS55" s="92">
        <v>7</v>
      </c>
      <c r="BT55" s="60">
        <f t="shared" si="5"/>
        <v>3</v>
      </c>
      <c r="BU55" s="60">
        <f aca="true" t="shared" si="14" ref="BU55:BU65">ROUND((SUM(BM55:BO55)/3*0.3+BS55*0.7),0)</f>
        <v>7</v>
      </c>
      <c r="BV55" s="82">
        <v>50</v>
      </c>
      <c r="BW55" s="83" t="s">
        <v>84</v>
      </c>
      <c r="BX55" s="84" t="s">
        <v>85</v>
      </c>
      <c r="BY55" s="61"/>
      <c r="BZ55" s="60"/>
      <c r="CA55" s="60"/>
      <c r="CB55" s="60"/>
      <c r="CC55" s="60"/>
      <c r="CD55" s="61">
        <v>6</v>
      </c>
      <c r="CE55" s="92"/>
      <c r="CF55" s="60">
        <f t="shared" si="6"/>
        <v>6</v>
      </c>
      <c r="CG55" s="60"/>
      <c r="CH55" s="82">
        <v>50</v>
      </c>
      <c r="CI55" s="83" t="s">
        <v>84</v>
      </c>
      <c r="CJ55" s="84" t="s">
        <v>85</v>
      </c>
      <c r="CK55" s="61"/>
      <c r="CL55" s="60"/>
      <c r="CM55" s="60"/>
      <c r="CN55" s="60"/>
      <c r="CO55" s="60"/>
      <c r="CP55" s="60">
        <v>5</v>
      </c>
      <c r="CQ55" s="92"/>
      <c r="CR55" s="60">
        <f t="shared" si="7"/>
        <v>5</v>
      </c>
      <c r="CS55" s="60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</row>
    <row r="56" spans="1:134" ht="15">
      <c r="A56" s="77">
        <v>51</v>
      </c>
      <c r="B56" s="83" t="s">
        <v>86</v>
      </c>
      <c r="C56" s="84" t="s">
        <v>87</v>
      </c>
      <c r="D56" s="61">
        <v>8</v>
      </c>
      <c r="E56" s="60">
        <v>1</v>
      </c>
      <c r="F56" s="60">
        <v>7</v>
      </c>
      <c r="G56" s="60">
        <v>4</v>
      </c>
      <c r="H56" s="60">
        <v>5</v>
      </c>
      <c r="I56" s="60">
        <v>1</v>
      </c>
      <c r="J56" s="92">
        <v>6</v>
      </c>
      <c r="K56" s="60">
        <f t="shared" si="0"/>
        <v>2</v>
      </c>
      <c r="L56" s="60">
        <f>ROUND((SUM(D56:H56)/5*0.3+J56*0.7),0)</f>
        <v>6</v>
      </c>
      <c r="M56" s="82">
        <v>51</v>
      </c>
      <c r="N56" s="83" t="s">
        <v>86</v>
      </c>
      <c r="O56" s="84" t="s">
        <v>87</v>
      </c>
      <c r="P56" s="61">
        <v>7</v>
      </c>
      <c r="Q56" s="60">
        <v>5</v>
      </c>
      <c r="R56" s="60">
        <v>6</v>
      </c>
      <c r="S56" s="60">
        <v>5</v>
      </c>
      <c r="T56" s="60">
        <v>6</v>
      </c>
      <c r="U56" s="60">
        <v>5</v>
      </c>
      <c r="V56" s="92"/>
      <c r="W56" s="60">
        <f t="shared" si="1"/>
        <v>5</v>
      </c>
      <c r="X56" s="60"/>
      <c r="Y56" s="82">
        <v>51</v>
      </c>
      <c r="Z56" s="83" t="s">
        <v>86</v>
      </c>
      <c r="AA56" s="84" t="s">
        <v>87</v>
      </c>
      <c r="AB56" s="61">
        <v>6</v>
      </c>
      <c r="AC56" s="60">
        <v>7</v>
      </c>
      <c r="AD56" s="60">
        <v>4</v>
      </c>
      <c r="AE56" s="60">
        <v>6</v>
      </c>
      <c r="AF56" s="60">
        <v>3</v>
      </c>
      <c r="AG56" s="60">
        <v>4</v>
      </c>
      <c r="AH56" s="60">
        <v>5</v>
      </c>
      <c r="AI56" s="92"/>
      <c r="AJ56" s="60">
        <f t="shared" si="13"/>
        <v>5</v>
      </c>
      <c r="AK56" s="60"/>
      <c r="AL56" s="82">
        <v>51</v>
      </c>
      <c r="AM56" s="83" t="s">
        <v>86</v>
      </c>
      <c r="AN56" s="84" t="s">
        <v>87</v>
      </c>
      <c r="AO56" s="61">
        <v>5</v>
      </c>
      <c r="AP56" s="60">
        <v>5</v>
      </c>
      <c r="AQ56" s="60">
        <v>5</v>
      </c>
      <c r="AR56" s="60"/>
      <c r="AS56" s="60"/>
      <c r="AT56" s="60">
        <v>3</v>
      </c>
      <c r="AU56" s="92">
        <v>5</v>
      </c>
      <c r="AV56" s="60">
        <f t="shared" si="3"/>
        <v>4</v>
      </c>
      <c r="AW56" s="60">
        <f t="shared" si="10"/>
        <v>5</v>
      </c>
      <c r="AX56" s="82">
        <v>51</v>
      </c>
      <c r="AY56" s="83" t="s">
        <v>86</v>
      </c>
      <c r="AZ56" s="84" t="s">
        <v>87</v>
      </c>
      <c r="BA56" s="61">
        <v>4</v>
      </c>
      <c r="BB56" s="60">
        <v>5</v>
      </c>
      <c r="BC56" s="60">
        <v>6</v>
      </c>
      <c r="BD56" s="60">
        <v>6</v>
      </c>
      <c r="BE56" s="60">
        <v>0</v>
      </c>
      <c r="BF56" s="82">
        <v>3</v>
      </c>
      <c r="BG56" s="82">
        <v>5</v>
      </c>
      <c r="BH56" s="82">
        <f t="shared" si="4"/>
        <v>3</v>
      </c>
      <c r="BI56" s="82">
        <f>ROUND((SUM(BA56:BE56)/5*0.3+BG56*0.7),0)</f>
        <v>5</v>
      </c>
      <c r="BJ56" s="82">
        <v>51</v>
      </c>
      <c r="BK56" s="83" t="s">
        <v>86</v>
      </c>
      <c r="BL56" s="84" t="s">
        <v>87</v>
      </c>
      <c r="BM56" s="61">
        <v>7</v>
      </c>
      <c r="BN56" s="60">
        <v>6</v>
      </c>
      <c r="BO56" s="60"/>
      <c r="BP56" s="60"/>
      <c r="BQ56" s="60"/>
      <c r="BR56" s="60">
        <v>2</v>
      </c>
      <c r="BS56" s="92">
        <v>7</v>
      </c>
      <c r="BT56" s="60">
        <f t="shared" si="5"/>
        <v>3</v>
      </c>
      <c r="BU56" s="60">
        <f t="shared" si="14"/>
        <v>6</v>
      </c>
      <c r="BV56" s="82">
        <v>51</v>
      </c>
      <c r="BW56" s="83" t="s">
        <v>86</v>
      </c>
      <c r="BX56" s="84" t="s">
        <v>87</v>
      </c>
      <c r="BY56" s="61"/>
      <c r="BZ56" s="60"/>
      <c r="CA56" s="60"/>
      <c r="CB56" s="60"/>
      <c r="CC56" s="60"/>
      <c r="CD56" s="61">
        <v>6</v>
      </c>
      <c r="CE56" s="92"/>
      <c r="CF56" s="60">
        <f t="shared" si="6"/>
        <v>6</v>
      </c>
      <c r="CG56" s="60"/>
      <c r="CH56" s="82">
        <v>51</v>
      </c>
      <c r="CI56" s="83" t="s">
        <v>86</v>
      </c>
      <c r="CJ56" s="84" t="s">
        <v>87</v>
      </c>
      <c r="CK56" s="61"/>
      <c r="CL56" s="60"/>
      <c r="CM56" s="60"/>
      <c r="CN56" s="60"/>
      <c r="CO56" s="60"/>
      <c r="CP56" s="60">
        <v>6</v>
      </c>
      <c r="CQ56" s="92"/>
      <c r="CR56" s="60">
        <f t="shared" si="7"/>
        <v>6</v>
      </c>
      <c r="CS56" s="60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</row>
    <row r="57" spans="1:134" ht="15">
      <c r="A57" s="82">
        <v>52</v>
      </c>
      <c r="B57" s="83" t="s">
        <v>88</v>
      </c>
      <c r="C57" s="84" t="s">
        <v>89</v>
      </c>
      <c r="D57" s="61">
        <v>0</v>
      </c>
      <c r="E57" s="60">
        <v>10</v>
      </c>
      <c r="F57" s="60">
        <v>0</v>
      </c>
      <c r="G57" s="60">
        <v>4</v>
      </c>
      <c r="H57" s="60">
        <v>3</v>
      </c>
      <c r="I57" s="60">
        <v>7</v>
      </c>
      <c r="J57" s="92"/>
      <c r="K57" s="60">
        <f t="shared" si="0"/>
        <v>6</v>
      </c>
      <c r="L57" s="60"/>
      <c r="M57" s="82">
        <v>52</v>
      </c>
      <c r="N57" s="83" t="s">
        <v>88</v>
      </c>
      <c r="O57" s="84" t="s">
        <v>89</v>
      </c>
      <c r="P57" s="61">
        <v>5</v>
      </c>
      <c r="Q57" s="60">
        <v>5</v>
      </c>
      <c r="R57" s="60">
        <v>6</v>
      </c>
      <c r="S57" s="60">
        <v>5</v>
      </c>
      <c r="T57" s="60">
        <v>6</v>
      </c>
      <c r="U57" s="60">
        <v>3</v>
      </c>
      <c r="V57" s="92">
        <v>5</v>
      </c>
      <c r="W57" s="60">
        <f t="shared" si="1"/>
        <v>4</v>
      </c>
      <c r="X57" s="60">
        <f>ROUND((SUM(P57:T57)/5*0.3+V57*0.7),0)</f>
        <v>5</v>
      </c>
      <c r="Y57" s="82">
        <v>52</v>
      </c>
      <c r="Z57" s="83" t="s">
        <v>88</v>
      </c>
      <c r="AA57" s="84" t="s">
        <v>89</v>
      </c>
      <c r="AB57" s="61">
        <v>3</v>
      </c>
      <c r="AC57" s="60">
        <v>4</v>
      </c>
      <c r="AD57" s="60">
        <v>6</v>
      </c>
      <c r="AE57" s="60">
        <v>7</v>
      </c>
      <c r="AF57" s="60">
        <v>5</v>
      </c>
      <c r="AG57" s="60">
        <v>5</v>
      </c>
      <c r="AH57" s="60">
        <v>1</v>
      </c>
      <c r="AI57" s="92">
        <v>5</v>
      </c>
      <c r="AJ57" s="60">
        <f t="shared" si="13"/>
        <v>3</v>
      </c>
      <c r="AK57" s="60">
        <f>ROUND((SUM(AB57:AG57)/6*0.3+AI57*0.7),0)</f>
        <v>5</v>
      </c>
      <c r="AL57" s="82">
        <v>52</v>
      </c>
      <c r="AM57" s="83" t="s">
        <v>88</v>
      </c>
      <c r="AN57" s="84" t="s">
        <v>89</v>
      </c>
      <c r="AO57" s="61">
        <v>4</v>
      </c>
      <c r="AP57" s="60">
        <v>5</v>
      </c>
      <c r="AQ57" s="60">
        <v>5</v>
      </c>
      <c r="AR57" s="60"/>
      <c r="AS57" s="60"/>
      <c r="AT57" s="60">
        <v>3</v>
      </c>
      <c r="AU57" s="92">
        <v>5</v>
      </c>
      <c r="AV57" s="60">
        <f t="shared" si="3"/>
        <v>4</v>
      </c>
      <c r="AW57" s="60">
        <f t="shared" si="10"/>
        <v>5</v>
      </c>
      <c r="AX57" s="82">
        <v>52</v>
      </c>
      <c r="AY57" s="83" t="s">
        <v>88</v>
      </c>
      <c r="AZ57" s="84" t="s">
        <v>89</v>
      </c>
      <c r="BA57" s="61">
        <v>3</v>
      </c>
      <c r="BB57" s="60">
        <v>6</v>
      </c>
      <c r="BC57" s="60">
        <v>5</v>
      </c>
      <c r="BD57" s="60">
        <v>6</v>
      </c>
      <c r="BE57" s="60">
        <v>7</v>
      </c>
      <c r="BF57" s="82">
        <v>5</v>
      </c>
      <c r="BG57" s="82"/>
      <c r="BH57" s="82">
        <f t="shared" si="4"/>
        <v>5</v>
      </c>
      <c r="BI57" s="229"/>
      <c r="BJ57" s="82">
        <v>52</v>
      </c>
      <c r="BK57" s="83" t="s">
        <v>88</v>
      </c>
      <c r="BL57" s="84" t="s">
        <v>89</v>
      </c>
      <c r="BM57" s="61">
        <v>0</v>
      </c>
      <c r="BN57" s="60">
        <v>5</v>
      </c>
      <c r="BO57" s="60">
        <v>6</v>
      </c>
      <c r="BP57" s="60"/>
      <c r="BQ57" s="60"/>
      <c r="BR57" s="60">
        <v>2</v>
      </c>
      <c r="BS57" s="92">
        <v>5</v>
      </c>
      <c r="BT57" s="60">
        <f t="shared" si="5"/>
        <v>3</v>
      </c>
      <c r="BU57" s="60">
        <f t="shared" si="14"/>
        <v>5</v>
      </c>
      <c r="BV57" s="82">
        <v>52</v>
      </c>
      <c r="BW57" s="83" t="s">
        <v>88</v>
      </c>
      <c r="BX57" s="84" t="s">
        <v>89</v>
      </c>
      <c r="BY57" s="61"/>
      <c r="BZ57" s="60"/>
      <c r="CA57" s="60"/>
      <c r="CB57" s="60"/>
      <c r="CC57" s="60"/>
      <c r="CD57" s="61">
        <v>7</v>
      </c>
      <c r="CE57" s="92"/>
      <c r="CF57" s="60">
        <f t="shared" si="6"/>
        <v>7</v>
      </c>
      <c r="CG57" s="60"/>
      <c r="CH57" s="82">
        <v>52</v>
      </c>
      <c r="CI57" s="83" t="s">
        <v>88</v>
      </c>
      <c r="CJ57" s="84" t="s">
        <v>89</v>
      </c>
      <c r="CK57" s="61"/>
      <c r="CL57" s="60"/>
      <c r="CM57" s="60"/>
      <c r="CN57" s="60"/>
      <c r="CO57" s="60"/>
      <c r="CP57" s="60">
        <v>5</v>
      </c>
      <c r="CQ57" s="92"/>
      <c r="CR57" s="60">
        <f t="shared" si="7"/>
        <v>5</v>
      </c>
      <c r="CS57" s="60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</row>
    <row r="58" spans="1:134" ht="15" customHeight="1">
      <c r="A58" s="77">
        <v>53</v>
      </c>
      <c r="B58" s="85" t="s">
        <v>76</v>
      </c>
      <c r="C58" s="86" t="s">
        <v>90</v>
      </c>
      <c r="D58" s="61">
        <v>0</v>
      </c>
      <c r="E58" s="60">
        <v>5</v>
      </c>
      <c r="F58" s="60">
        <v>6</v>
      </c>
      <c r="G58" s="60">
        <v>5</v>
      </c>
      <c r="H58" s="60">
        <v>5</v>
      </c>
      <c r="I58" s="60">
        <v>5</v>
      </c>
      <c r="J58" s="92"/>
      <c r="K58" s="60">
        <f t="shared" si="0"/>
        <v>5</v>
      </c>
      <c r="L58" s="60"/>
      <c r="M58" s="82">
        <v>53</v>
      </c>
      <c r="N58" s="85" t="s">
        <v>76</v>
      </c>
      <c r="O58" s="86" t="s">
        <v>90</v>
      </c>
      <c r="P58" s="61">
        <v>6</v>
      </c>
      <c r="Q58" s="60">
        <v>6</v>
      </c>
      <c r="R58" s="60">
        <v>7</v>
      </c>
      <c r="S58" s="60">
        <v>6</v>
      </c>
      <c r="T58" s="60">
        <v>6</v>
      </c>
      <c r="U58" s="60">
        <v>5</v>
      </c>
      <c r="V58" s="92"/>
      <c r="W58" s="60">
        <f t="shared" si="1"/>
        <v>5</v>
      </c>
      <c r="X58" s="60"/>
      <c r="Y58" s="82">
        <v>53</v>
      </c>
      <c r="Z58" s="85" t="s">
        <v>76</v>
      </c>
      <c r="AA58" s="86" t="s">
        <v>90</v>
      </c>
      <c r="AB58" s="61">
        <v>7</v>
      </c>
      <c r="AC58" s="60">
        <v>7</v>
      </c>
      <c r="AD58" s="60">
        <v>5</v>
      </c>
      <c r="AE58" s="60">
        <v>5</v>
      </c>
      <c r="AF58" s="60">
        <v>6</v>
      </c>
      <c r="AG58" s="60">
        <v>4</v>
      </c>
      <c r="AH58" s="60">
        <v>3</v>
      </c>
      <c r="AI58" s="92">
        <v>5</v>
      </c>
      <c r="AJ58" s="60">
        <f t="shared" si="13"/>
        <v>4</v>
      </c>
      <c r="AK58" s="60">
        <f>ROUND((SUM(AB58:AG58)/6*0.3+AI58*0.7),0)</f>
        <v>5</v>
      </c>
      <c r="AL58" s="82">
        <v>53</v>
      </c>
      <c r="AM58" s="85" t="s">
        <v>76</v>
      </c>
      <c r="AN58" s="86" t="s">
        <v>90</v>
      </c>
      <c r="AO58" s="61">
        <v>5</v>
      </c>
      <c r="AP58" s="60">
        <v>5</v>
      </c>
      <c r="AQ58" s="60">
        <v>5</v>
      </c>
      <c r="AR58" s="60"/>
      <c r="AS58" s="60"/>
      <c r="AT58" s="60">
        <v>2</v>
      </c>
      <c r="AU58" s="92">
        <v>5</v>
      </c>
      <c r="AV58" s="60">
        <f t="shared" si="3"/>
        <v>3</v>
      </c>
      <c r="AW58" s="60">
        <f t="shared" si="10"/>
        <v>5</v>
      </c>
      <c r="AX58" s="82">
        <v>53</v>
      </c>
      <c r="AY58" s="85" t="s">
        <v>76</v>
      </c>
      <c r="AZ58" s="86" t="s">
        <v>90</v>
      </c>
      <c r="BA58" s="61">
        <v>3</v>
      </c>
      <c r="BB58" s="60">
        <v>6</v>
      </c>
      <c r="BC58" s="60">
        <v>6</v>
      </c>
      <c r="BD58" s="60">
        <v>4</v>
      </c>
      <c r="BE58" s="60">
        <v>6</v>
      </c>
      <c r="BF58" s="82">
        <v>4</v>
      </c>
      <c r="BG58" s="82">
        <v>5</v>
      </c>
      <c r="BH58" s="82">
        <f t="shared" si="4"/>
        <v>4</v>
      </c>
      <c r="BI58" s="82">
        <f>ROUND((SUM(BA58:BE58)/5*0.3+BG58*0.7),0)</f>
        <v>5</v>
      </c>
      <c r="BJ58" s="82">
        <v>53</v>
      </c>
      <c r="BK58" s="85" t="s">
        <v>76</v>
      </c>
      <c r="BL58" s="86" t="s">
        <v>90</v>
      </c>
      <c r="BM58" s="61">
        <v>8</v>
      </c>
      <c r="BN58" s="60">
        <v>7</v>
      </c>
      <c r="BO58" s="60">
        <v>7</v>
      </c>
      <c r="BP58" s="60"/>
      <c r="BQ58" s="60"/>
      <c r="BR58" s="60">
        <v>0</v>
      </c>
      <c r="BS58" s="92">
        <v>7</v>
      </c>
      <c r="BT58" s="60">
        <f t="shared" si="5"/>
        <v>2</v>
      </c>
      <c r="BU58" s="60">
        <f t="shared" si="14"/>
        <v>7</v>
      </c>
      <c r="BV58" s="82">
        <v>53</v>
      </c>
      <c r="BW58" s="85" t="s">
        <v>76</v>
      </c>
      <c r="BX58" s="86" t="s">
        <v>90</v>
      </c>
      <c r="BY58" s="61"/>
      <c r="BZ58" s="60"/>
      <c r="CA58" s="60"/>
      <c r="CB58" s="60"/>
      <c r="CC58" s="60"/>
      <c r="CD58" s="61">
        <v>8</v>
      </c>
      <c r="CE58" s="92"/>
      <c r="CF58" s="60">
        <f t="shared" si="6"/>
        <v>8</v>
      </c>
      <c r="CG58" s="60"/>
      <c r="CH58" s="82">
        <v>53</v>
      </c>
      <c r="CI58" s="85" t="s">
        <v>76</v>
      </c>
      <c r="CJ58" s="86" t="s">
        <v>90</v>
      </c>
      <c r="CK58" s="61"/>
      <c r="CL58" s="60"/>
      <c r="CM58" s="60"/>
      <c r="CN58" s="60"/>
      <c r="CO58" s="60"/>
      <c r="CP58" s="60">
        <v>7</v>
      </c>
      <c r="CQ58" s="92"/>
      <c r="CR58" s="60">
        <f t="shared" si="7"/>
        <v>7</v>
      </c>
      <c r="CS58" s="60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</row>
    <row r="59" spans="1:134" ht="15">
      <c r="A59" s="82">
        <v>54</v>
      </c>
      <c r="B59" s="83" t="s">
        <v>91</v>
      </c>
      <c r="C59" s="84" t="s">
        <v>92</v>
      </c>
      <c r="D59" s="61">
        <v>5</v>
      </c>
      <c r="E59" s="60">
        <v>3</v>
      </c>
      <c r="F59" s="60">
        <v>4</v>
      </c>
      <c r="G59" s="60">
        <v>4</v>
      </c>
      <c r="H59" s="60">
        <v>10</v>
      </c>
      <c r="I59" s="60">
        <v>0</v>
      </c>
      <c r="J59" s="92">
        <v>7</v>
      </c>
      <c r="K59" s="60">
        <f t="shared" si="0"/>
        <v>2</v>
      </c>
      <c r="L59" s="60">
        <f>ROUND((SUM(D59:H59)/5*0.3+J59*0.7),0)</f>
        <v>6</v>
      </c>
      <c r="M59" s="82">
        <v>54</v>
      </c>
      <c r="N59" s="83" t="s">
        <v>91</v>
      </c>
      <c r="O59" s="84" t="s">
        <v>92</v>
      </c>
      <c r="P59" s="61">
        <v>6</v>
      </c>
      <c r="Q59" s="60">
        <v>7</v>
      </c>
      <c r="R59" s="60">
        <v>6</v>
      </c>
      <c r="S59" s="60">
        <v>4</v>
      </c>
      <c r="T59" s="60">
        <v>6</v>
      </c>
      <c r="U59" s="60">
        <v>6</v>
      </c>
      <c r="V59" s="92"/>
      <c r="W59" s="60">
        <f t="shared" si="1"/>
        <v>6</v>
      </c>
      <c r="X59" s="60"/>
      <c r="Y59" s="82">
        <v>54</v>
      </c>
      <c r="Z59" s="83" t="s">
        <v>91</v>
      </c>
      <c r="AA59" s="84" t="s">
        <v>92</v>
      </c>
      <c r="AB59" s="61">
        <v>5</v>
      </c>
      <c r="AC59" s="60">
        <v>5</v>
      </c>
      <c r="AD59" s="60">
        <v>6</v>
      </c>
      <c r="AE59" s="60">
        <v>5</v>
      </c>
      <c r="AF59" s="60">
        <v>5</v>
      </c>
      <c r="AG59" s="60">
        <v>5</v>
      </c>
      <c r="AH59" s="60">
        <v>2</v>
      </c>
      <c r="AI59" s="92">
        <v>5</v>
      </c>
      <c r="AJ59" s="60">
        <f t="shared" si="13"/>
        <v>3</v>
      </c>
      <c r="AK59" s="60">
        <f>ROUND((SUM(AB59:AG59)/6*0.3+AI59*0.7),0)</f>
        <v>5</v>
      </c>
      <c r="AL59" s="82">
        <v>54</v>
      </c>
      <c r="AM59" s="83" t="s">
        <v>91</v>
      </c>
      <c r="AN59" s="84" t="s">
        <v>92</v>
      </c>
      <c r="AO59" s="61">
        <v>5</v>
      </c>
      <c r="AP59" s="60">
        <v>4</v>
      </c>
      <c r="AQ59" s="60">
        <v>5</v>
      </c>
      <c r="AR59" s="60"/>
      <c r="AS59" s="60"/>
      <c r="AT59" s="60">
        <v>4</v>
      </c>
      <c r="AU59" s="92">
        <v>5</v>
      </c>
      <c r="AV59" s="60">
        <f t="shared" si="3"/>
        <v>4</v>
      </c>
      <c r="AW59" s="60">
        <f t="shared" si="10"/>
        <v>5</v>
      </c>
      <c r="AX59" s="82">
        <v>54</v>
      </c>
      <c r="AY59" s="83" t="s">
        <v>91</v>
      </c>
      <c r="AZ59" s="84" t="s">
        <v>92</v>
      </c>
      <c r="BA59" s="61">
        <v>3</v>
      </c>
      <c r="BB59" s="60">
        <v>5</v>
      </c>
      <c r="BC59" s="60">
        <v>6</v>
      </c>
      <c r="BD59" s="60">
        <v>5</v>
      </c>
      <c r="BE59" s="60">
        <v>6</v>
      </c>
      <c r="BF59" s="82">
        <v>5</v>
      </c>
      <c r="BG59" s="82"/>
      <c r="BH59" s="82">
        <f t="shared" si="4"/>
        <v>5</v>
      </c>
      <c r="BI59" s="229"/>
      <c r="BJ59" s="82">
        <v>54</v>
      </c>
      <c r="BK59" s="83" t="s">
        <v>91</v>
      </c>
      <c r="BL59" s="84" t="s">
        <v>92</v>
      </c>
      <c r="BM59" s="61">
        <v>6</v>
      </c>
      <c r="BN59" s="60">
        <v>7</v>
      </c>
      <c r="BO59" s="60">
        <v>7</v>
      </c>
      <c r="BP59" s="60"/>
      <c r="BQ59" s="60"/>
      <c r="BR59" s="60">
        <v>5</v>
      </c>
      <c r="BS59" s="92">
        <v>6</v>
      </c>
      <c r="BT59" s="60">
        <f t="shared" si="5"/>
        <v>6</v>
      </c>
      <c r="BU59" s="60">
        <f t="shared" si="14"/>
        <v>6</v>
      </c>
      <c r="BV59" s="82">
        <v>54</v>
      </c>
      <c r="BW59" s="83" t="s">
        <v>91</v>
      </c>
      <c r="BX59" s="84" t="s">
        <v>92</v>
      </c>
      <c r="BY59" s="61"/>
      <c r="BZ59" s="60"/>
      <c r="CA59" s="60"/>
      <c r="CB59" s="60"/>
      <c r="CC59" s="60"/>
      <c r="CD59" s="61">
        <v>6</v>
      </c>
      <c r="CE59" s="92"/>
      <c r="CF59" s="60">
        <f t="shared" si="6"/>
        <v>6</v>
      </c>
      <c r="CG59" s="60"/>
      <c r="CH59" s="82">
        <v>54</v>
      </c>
      <c r="CI59" s="83" t="s">
        <v>91</v>
      </c>
      <c r="CJ59" s="84" t="s">
        <v>92</v>
      </c>
      <c r="CK59" s="61"/>
      <c r="CL59" s="60"/>
      <c r="CM59" s="60"/>
      <c r="CN59" s="60"/>
      <c r="CO59" s="60"/>
      <c r="CP59" s="60">
        <v>7</v>
      </c>
      <c r="CQ59" s="92"/>
      <c r="CR59" s="60">
        <f t="shared" si="7"/>
        <v>7</v>
      </c>
      <c r="CS59" s="60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</row>
    <row r="60" spans="1:134" ht="15">
      <c r="A60" s="77">
        <v>55</v>
      </c>
      <c r="B60" s="83" t="s">
        <v>35</v>
      </c>
      <c r="C60" s="84" t="s">
        <v>92</v>
      </c>
      <c r="D60" s="61">
        <v>0</v>
      </c>
      <c r="E60" s="60">
        <v>4</v>
      </c>
      <c r="F60" s="60">
        <v>7</v>
      </c>
      <c r="G60" s="60">
        <v>0</v>
      </c>
      <c r="H60" s="60">
        <v>2</v>
      </c>
      <c r="I60" s="60">
        <v>7</v>
      </c>
      <c r="J60" s="92"/>
      <c r="K60" s="60">
        <f t="shared" si="0"/>
        <v>6</v>
      </c>
      <c r="L60" s="60"/>
      <c r="M60" s="82">
        <v>55</v>
      </c>
      <c r="N60" s="83" t="s">
        <v>35</v>
      </c>
      <c r="O60" s="84" t="s">
        <v>92</v>
      </c>
      <c r="P60" s="61">
        <v>6</v>
      </c>
      <c r="Q60" s="60">
        <v>6</v>
      </c>
      <c r="R60" s="60">
        <v>5</v>
      </c>
      <c r="S60" s="60">
        <v>7</v>
      </c>
      <c r="T60" s="60">
        <v>6</v>
      </c>
      <c r="U60" s="60">
        <v>5</v>
      </c>
      <c r="V60" s="92"/>
      <c r="W60" s="60">
        <f t="shared" si="1"/>
        <v>5</v>
      </c>
      <c r="X60" s="60"/>
      <c r="Y60" s="82">
        <v>55</v>
      </c>
      <c r="Z60" s="83" t="s">
        <v>35</v>
      </c>
      <c r="AA60" s="84" t="s">
        <v>92</v>
      </c>
      <c r="AB60" s="61">
        <v>5</v>
      </c>
      <c r="AC60" s="60">
        <v>6</v>
      </c>
      <c r="AD60" s="60">
        <v>4</v>
      </c>
      <c r="AE60" s="60">
        <v>7</v>
      </c>
      <c r="AF60" s="60">
        <v>5</v>
      </c>
      <c r="AG60" s="60">
        <v>3</v>
      </c>
      <c r="AH60" s="60">
        <v>5</v>
      </c>
      <c r="AI60" s="92"/>
      <c r="AJ60" s="60">
        <f t="shared" si="13"/>
        <v>5</v>
      </c>
      <c r="AK60" s="60"/>
      <c r="AL60" s="82">
        <v>55</v>
      </c>
      <c r="AM60" s="83" t="s">
        <v>35</v>
      </c>
      <c r="AN60" s="84" t="s">
        <v>92</v>
      </c>
      <c r="AO60" s="61">
        <v>5</v>
      </c>
      <c r="AP60" s="60">
        <v>5</v>
      </c>
      <c r="AQ60" s="60">
        <v>5</v>
      </c>
      <c r="AR60" s="60"/>
      <c r="AS60" s="60"/>
      <c r="AT60" s="60">
        <v>5</v>
      </c>
      <c r="AU60" s="92"/>
      <c r="AV60" s="60">
        <f t="shared" si="3"/>
        <v>5</v>
      </c>
      <c r="AW60" s="60"/>
      <c r="AX60" s="82">
        <v>55</v>
      </c>
      <c r="AY60" s="83" t="s">
        <v>35</v>
      </c>
      <c r="AZ60" s="84" t="s">
        <v>92</v>
      </c>
      <c r="BA60" s="61">
        <v>3</v>
      </c>
      <c r="BB60" s="60">
        <v>6</v>
      </c>
      <c r="BC60" s="60">
        <v>5</v>
      </c>
      <c r="BD60" s="60">
        <v>6</v>
      </c>
      <c r="BE60" s="60">
        <v>7</v>
      </c>
      <c r="BF60" s="82">
        <v>0</v>
      </c>
      <c r="BG60" s="82">
        <v>5</v>
      </c>
      <c r="BH60" s="82">
        <f t="shared" si="4"/>
        <v>2</v>
      </c>
      <c r="BI60" s="82">
        <f>ROUND((SUM(BA60:BE60)/5*0.3+BG60*0.7),0)</f>
        <v>5</v>
      </c>
      <c r="BJ60" s="82">
        <v>55</v>
      </c>
      <c r="BK60" s="83" t="s">
        <v>35</v>
      </c>
      <c r="BL60" s="84" t="s">
        <v>92</v>
      </c>
      <c r="BM60" s="61">
        <v>7</v>
      </c>
      <c r="BN60" s="60">
        <v>7</v>
      </c>
      <c r="BO60" s="60">
        <v>7</v>
      </c>
      <c r="BP60" s="60"/>
      <c r="BQ60" s="60"/>
      <c r="BR60" s="60">
        <v>2</v>
      </c>
      <c r="BS60" s="92">
        <v>7</v>
      </c>
      <c r="BT60" s="60">
        <f t="shared" si="5"/>
        <v>4</v>
      </c>
      <c r="BU60" s="60">
        <f t="shared" si="14"/>
        <v>7</v>
      </c>
      <c r="BV60" s="82">
        <v>55</v>
      </c>
      <c r="BW60" s="83" t="s">
        <v>35</v>
      </c>
      <c r="BX60" s="84" t="s">
        <v>92</v>
      </c>
      <c r="BY60" s="61"/>
      <c r="BZ60" s="60"/>
      <c r="CA60" s="60"/>
      <c r="CB60" s="60"/>
      <c r="CC60" s="60"/>
      <c r="CD60" s="61">
        <v>4</v>
      </c>
      <c r="CE60" s="92">
        <v>6</v>
      </c>
      <c r="CF60" s="60">
        <f t="shared" si="6"/>
        <v>4</v>
      </c>
      <c r="CG60" s="60">
        <v>6</v>
      </c>
      <c r="CH60" s="82">
        <v>55</v>
      </c>
      <c r="CI60" s="83" t="s">
        <v>35</v>
      </c>
      <c r="CJ60" s="84" t="s">
        <v>92</v>
      </c>
      <c r="CK60" s="61"/>
      <c r="CL60" s="60"/>
      <c r="CM60" s="60"/>
      <c r="CN60" s="60"/>
      <c r="CO60" s="60"/>
      <c r="CP60" s="60">
        <v>7</v>
      </c>
      <c r="CQ60" s="92"/>
      <c r="CR60" s="60">
        <f t="shared" si="7"/>
        <v>7</v>
      </c>
      <c r="CS60" s="60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</row>
    <row r="61" spans="1:134" ht="15">
      <c r="A61" s="82">
        <v>56</v>
      </c>
      <c r="B61" s="83" t="s">
        <v>93</v>
      </c>
      <c r="C61" s="84" t="s">
        <v>94</v>
      </c>
      <c r="D61" s="61">
        <v>9</v>
      </c>
      <c r="E61" s="60">
        <v>6</v>
      </c>
      <c r="F61" s="60">
        <v>10</v>
      </c>
      <c r="G61" s="60">
        <v>4</v>
      </c>
      <c r="H61" s="60">
        <v>8</v>
      </c>
      <c r="I61" s="60">
        <v>0</v>
      </c>
      <c r="J61" s="92">
        <v>9</v>
      </c>
      <c r="K61" s="60">
        <f t="shared" si="0"/>
        <v>2</v>
      </c>
      <c r="L61" s="60">
        <f>ROUND((SUM(D61:H61)/5*0.3+J61*0.7),0)</f>
        <v>9</v>
      </c>
      <c r="M61" s="82">
        <v>56</v>
      </c>
      <c r="N61" s="83" t="s">
        <v>93</v>
      </c>
      <c r="O61" s="84" t="s">
        <v>94</v>
      </c>
      <c r="P61" s="61">
        <v>5</v>
      </c>
      <c r="Q61" s="60">
        <v>6</v>
      </c>
      <c r="R61" s="60">
        <v>6</v>
      </c>
      <c r="S61" s="60">
        <v>5</v>
      </c>
      <c r="T61" s="60">
        <v>6</v>
      </c>
      <c r="U61" s="60"/>
      <c r="V61" s="92">
        <v>5</v>
      </c>
      <c r="W61" s="60">
        <f t="shared" si="1"/>
        <v>2</v>
      </c>
      <c r="X61" s="60">
        <f>ROUND((SUM(P61:T61)/5*0.3+V61*0.7),0)</f>
        <v>5</v>
      </c>
      <c r="Y61" s="82">
        <v>56</v>
      </c>
      <c r="Z61" s="83" t="s">
        <v>93</v>
      </c>
      <c r="AA61" s="84" t="s">
        <v>94</v>
      </c>
      <c r="AB61" s="61">
        <v>7</v>
      </c>
      <c r="AC61" s="60">
        <v>8</v>
      </c>
      <c r="AD61" s="60">
        <v>7</v>
      </c>
      <c r="AE61" s="60">
        <v>7</v>
      </c>
      <c r="AF61" s="60">
        <v>8</v>
      </c>
      <c r="AG61" s="60">
        <v>6</v>
      </c>
      <c r="AH61" s="60">
        <v>0</v>
      </c>
      <c r="AI61" s="92">
        <v>4</v>
      </c>
      <c r="AJ61" s="60">
        <f t="shared" si="13"/>
        <v>3</v>
      </c>
      <c r="AK61" s="60">
        <f>ROUND((SUM(AB61:AG61)/6*0.3+AI61*0.7),0)</f>
        <v>5</v>
      </c>
      <c r="AL61" s="82">
        <v>56</v>
      </c>
      <c r="AM61" s="83" t="s">
        <v>93</v>
      </c>
      <c r="AN61" s="84" t="s">
        <v>94</v>
      </c>
      <c r="AO61" s="61">
        <v>7</v>
      </c>
      <c r="AP61" s="60">
        <v>5</v>
      </c>
      <c r="AQ61" s="60">
        <v>5</v>
      </c>
      <c r="AR61" s="60"/>
      <c r="AS61" s="60"/>
      <c r="AT61" s="60">
        <v>0</v>
      </c>
      <c r="AU61" s="92">
        <v>5</v>
      </c>
      <c r="AV61" s="60">
        <f t="shared" si="3"/>
        <v>2</v>
      </c>
      <c r="AW61" s="60">
        <f t="shared" si="10"/>
        <v>5</v>
      </c>
      <c r="AX61" s="82">
        <v>56</v>
      </c>
      <c r="AY61" s="83" t="s">
        <v>269</v>
      </c>
      <c r="AZ61" s="84" t="s">
        <v>94</v>
      </c>
      <c r="BA61" s="61">
        <v>4</v>
      </c>
      <c r="BB61" s="60">
        <v>5</v>
      </c>
      <c r="BC61" s="60">
        <v>6</v>
      </c>
      <c r="BD61" s="60">
        <v>5</v>
      </c>
      <c r="BE61" s="60">
        <v>7</v>
      </c>
      <c r="BF61" s="82">
        <v>0</v>
      </c>
      <c r="BG61" s="82">
        <v>5</v>
      </c>
      <c r="BH61" s="82">
        <f t="shared" si="4"/>
        <v>2</v>
      </c>
      <c r="BI61" s="82">
        <f>ROUND((SUM(BA61:BE61)/5*0.3+BG61*0.7),0)</f>
        <v>5</v>
      </c>
      <c r="BJ61" s="82">
        <v>56</v>
      </c>
      <c r="BK61" s="83" t="s">
        <v>93</v>
      </c>
      <c r="BL61" s="84" t="s">
        <v>94</v>
      </c>
      <c r="BM61" s="61">
        <v>6</v>
      </c>
      <c r="BN61" s="60">
        <v>6</v>
      </c>
      <c r="BO61" s="60">
        <v>7</v>
      </c>
      <c r="BP61" s="60"/>
      <c r="BQ61" s="60"/>
      <c r="BR61" s="60">
        <v>0</v>
      </c>
      <c r="BS61" s="92">
        <v>6</v>
      </c>
      <c r="BT61" s="60">
        <f t="shared" si="5"/>
        <v>2</v>
      </c>
      <c r="BU61" s="60">
        <f t="shared" si="14"/>
        <v>6</v>
      </c>
      <c r="BV61" s="82">
        <v>56</v>
      </c>
      <c r="BW61" s="83" t="s">
        <v>93</v>
      </c>
      <c r="BX61" s="84" t="s">
        <v>94</v>
      </c>
      <c r="BY61" s="61"/>
      <c r="BZ61" s="60"/>
      <c r="CA61" s="60"/>
      <c r="CB61" s="60"/>
      <c r="CC61" s="60"/>
      <c r="CD61" s="61">
        <v>5</v>
      </c>
      <c r="CE61" s="92"/>
      <c r="CF61" s="60">
        <f t="shared" si="6"/>
        <v>5</v>
      </c>
      <c r="CG61" s="60"/>
      <c r="CH61" s="82">
        <v>56</v>
      </c>
      <c r="CI61" s="83" t="s">
        <v>93</v>
      </c>
      <c r="CJ61" s="84" t="s">
        <v>94</v>
      </c>
      <c r="CK61" s="61"/>
      <c r="CL61" s="60"/>
      <c r="CM61" s="60"/>
      <c r="CN61" s="60"/>
      <c r="CO61" s="60"/>
      <c r="CP61" s="60">
        <v>7</v>
      </c>
      <c r="CQ61" s="92"/>
      <c r="CR61" s="60">
        <f t="shared" si="7"/>
        <v>7</v>
      </c>
      <c r="CS61" s="60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</row>
    <row r="62" spans="1:134" ht="15.75" customHeight="1">
      <c r="A62" s="77">
        <v>57</v>
      </c>
      <c r="B62" s="85" t="s">
        <v>95</v>
      </c>
      <c r="C62" s="86" t="s">
        <v>96</v>
      </c>
      <c r="D62" s="61">
        <v>7</v>
      </c>
      <c r="E62" s="60">
        <v>6</v>
      </c>
      <c r="F62" s="60">
        <v>7</v>
      </c>
      <c r="G62" s="60">
        <v>8</v>
      </c>
      <c r="H62" s="60">
        <v>5</v>
      </c>
      <c r="I62" s="60">
        <v>7</v>
      </c>
      <c r="J62" s="92"/>
      <c r="K62" s="60">
        <f t="shared" si="0"/>
        <v>7</v>
      </c>
      <c r="L62" s="60"/>
      <c r="M62" s="82">
        <v>57</v>
      </c>
      <c r="N62" s="85" t="s">
        <v>95</v>
      </c>
      <c r="O62" s="86" t="s">
        <v>96</v>
      </c>
      <c r="P62" s="61">
        <v>5</v>
      </c>
      <c r="Q62" s="60">
        <v>6</v>
      </c>
      <c r="R62" s="60">
        <v>6</v>
      </c>
      <c r="S62" s="60">
        <v>8</v>
      </c>
      <c r="T62" s="60">
        <v>6</v>
      </c>
      <c r="U62" s="60">
        <v>6</v>
      </c>
      <c r="V62" s="92"/>
      <c r="W62" s="60">
        <f t="shared" si="1"/>
        <v>6</v>
      </c>
      <c r="X62" s="60"/>
      <c r="Y62" s="82">
        <v>57</v>
      </c>
      <c r="Z62" s="85" t="s">
        <v>95</v>
      </c>
      <c r="AA62" s="86" t="s">
        <v>96</v>
      </c>
      <c r="AB62" s="61">
        <v>7</v>
      </c>
      <c r="AC62" s="60">
        <v>7</v>
      </c>
      <c r="AD62" s="60">
        <v>6</v>
      </c>
      <c r="AE62" s="60">
        <v>6</v>
      </c>
      <c r="AF62" s="60">
        <v>5</v>
      </c>
      <c r="AG62" s="60">
        <v>4</v>
      </c>
      <c r="AH62" s="60">
        <v>5</v>
      </c>
      <c r="AI62" s="92"/>
      <c r="AJ62" s="60">
        <f t="shared" si="13"/>
        <v>6</v>
      </c>
      <c r="AK62" s="60"/>
      <c r="AL62" s="82">
        <v>57</v>
      </c>
      <c r="AM62" s="85" t="s">
        <v>95</v>
      </c>
      <c r="AN62" s="86" t="s">
        <v>96</v>
      </c>
      <c r="AO62" s="61">
        <v>6</v>
      </c>
      <c r="AP62" s="60">
        <v>6</v>
      </c>
      <c r="AQ62" s="60">
        <v>6</v>
      </c>
      <c r="AR62" s="60"/>
      <c r="AS62" s="60"/>
      <c r="AT62" s="60">
        <v>3</v>
      </c>
      <c r="AU62" s="92">
        <v>5</v>
      </c>
      <c r="AV62" s="60">
        <f t="shared" si="3"/>
        <v>4</v>
      </c>
      <c r="AW62" s="60">
        <f t="shared" si="10"/>
        <v>5</v>
      </c>
      <c r="AX62" s="82">
        <v>57</v>
      </c>
      <c r="AY62" s="85" t="s">
        <v>95</v>
      </c>
      <c r="AZ62" s="86" t="s">
        <v>96</v>
      </c>
      <c r="BA62" s="61">
        <v>4</v>
      </c>
      <c r="BB62" s="60">
        <v>6</v>
      </c>
      <c r="BC62" s="60">
        <v>6</v>
      </c>
      <c r="BD62" s="60">
        <v>4</v>
      </c>
      <c r="BE62" s="60">
        <v>6</v>
      </c>
      <c r="BF62" s="82">
        <v>6</v>
      </c>
      <c r="BG62" s="119"/>
      <c r="BH62" s="82">
        <f t="shared" si="4"/>
        <v>6</v>
      </c>
      <c r="BI62" s="82"/>
      <c r="BJ62" s="82">
        <v>57</v>
      </c>
      <c r="BK62" s="85" t="s">
        <v>95</v>
      </c>
      <c r="BL62" s="86" t="s">
        <v>96</v>
      </c>
      <c r="BM62" s="61">
        <v>7</v>
      </c>
      <c r="BN62" s="60">
        <v>8</v>
      </c>
      <c r="BO62" s="60">
        <v>7</v>
      </c>
      <c r="BP62" s="60"/>
      <c r="BQ62" s="60"/>
      <c r="BR62" s="60">
        <v>4</v>
      </c>
      <c r="BS62" s="92">
        <v>7</v>
      </c>
      <c r="BT62" s="60">
        <f t="shared" si="5"/>
        <v>5</v>
      </c>
      <c r="BU62" s="60">
        <f t="shared" si="14"/>
        <v>7</v>
      </c>
      <c r="BV62" s="82">
        <v>57</v>
      </c>
      <c r="BW62" s="85" t="s">
        <v>95</v>
      </c>
      <c r="BX62" s="86" t="s">
        <v>96</v>
      </c>
      <c r="BY62" s="61"/>
      <c r="BZ62" s="60"/>
      <c r="CA62" s="60"/>
      <c r="CB62" s="60"/>
      <c r="CC62" s="60"/>
      <c r="CD62" s="61">
        <v>8</v>
      </c>
      <c r="CE62" s="92"/>
      <c r="CF62" s="60">
        <f t="shared" si="6"/>
        <v>8</v>
      </c>
      <c r="CG62" s="60"/>
      <c r="CH62" s="82">
        <v>57</v>
      </c>
      <c r="CI62" s="85" t="s">
        <v>95</v>
      </c>
      <c r="CJ62" s="86" t="s">
        <v>96</v>
      </c>
      <c r="CK62" s="61"/>
      <c r="CL62" s="60"/>
      <c r="CM62" s="60"/>
      <c r="CN62" s="60"/>
      <c r="CO62" s="60"/>
      <c r="CP62" s="60">
        <v>7</v>
      </c>
      <c r="CQ62" s="92"/>
      <c r="CR62" s="60">
        <f t="shared" si="7"/>
        <v>7</v>
      </c>
      <c r="CS62" s="60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</row>
    <row r="63" spans="1:134" ht="15">
      <c r="A63" s="82">
        <v>58</v>
      </c>
      <c r="B63" s="83" t="s">
        <v>97</v>
      </c>
      <c r="C63" s="84" t="s">
        <v>98</v>
      </c>
      <c r="D63" s="61">
        <v>9</v>
      </c>
      <c r="E63" s="60">
        <v>9</v>
      </c>
      <c r="F63" s="60">
        <v>10</v>
      </c>
      <c r="G63" s="60">
        <v>7</v>
      </c>
      <c r="H63" s="60">
        <v>9</v>
      </c>
      <c r="I63" s="60">
        <v>3</v>
      </c>
      <c r="J63" s="92">
        <v>5</v>
      </c>
      <c r="K63" s="60">
        <f t="shared" si="0"/>
        <v>5</v>
      </c>
      <c r="L63" s="60">
        <f>ROUND((SUM(D63:H63)/5*0.3+J63*0.7),0)</f>
        <v>6</v>
      </c>
      <c r="M63" s="82">
        <v>58</v>
      </c>
      <c r="N63" s="83" t="s">
        <v>97</v>
      </c>
      <c r="O63" s="84" t="s">
        <v>98</v>
      </c>
      <c r="P63" s="61">
        <v>6</v>
      </c>
      <c r="Q63" s="60">
        <v>7</v>
      </c>
      <c r="R63" s="60">
        <v>6</v>
      </c>
      <c r="S63" s="60">
        <v>4</v>
      </c>
      <c r="T63" s="60">
        <v>6</v>
      </c>
      <c r="U63" s="60">
        <v>4</v>
      </c>
      <c r="V63" s="92"/>
      <c r="W63" s="60">
        <f t="shared" si="1"/>
        <v>5</v>
      </c>
      <c r="X63" s="60"/>
      <c r="Y63" s="82">
        <v>58</v>
      </c>
      <c r="Z63" s="83" t="s">
        <v>97</v>
      </c>
      <c r="AA63" s="84" t="s">
        <v>98</v>
      </c>
      <c r="AB63" s="61">
        <v>5</v>
      </c>
      <c r="AC63" s="60">
        <v>5</v>
      </c>
      <c r="AD63" s="60">
        <v>5</v>
      </c>
      <c r="AE63" s="60">
        <v>7</v>
      </c>
      <c r="AF63" s="60">
        <v>5</v>
      </c>
      <c r="AG63" s="60">
        <v>5</v>
      </c>
      <c r="AH63" s="60">
        <v>3</v>
      </c>
      <c r="AI63" s="92">
        <v>5</v>
      </c>
      <c r="AJ63" s="60">
        <f t="shared" si="13"/>
        <v>4</v>
      </c>
      <c r="AK63" s="60">
        <f>ROUND((SUM(AB63:AG63)/6*0.3+AI63*0.7),0)</f>
        <v>5</v>
      </c>
      <c r="AL63" s="82">
        <v>58</v>
      </c>
      <c r="AM63" s="83" t="s">
        <v>97</v>
      </c>
      <c r="AN63" s="84" t="s">
        <v>98</v>
      </c>
      <c r="AO63" s="61">
        <v>5</v>
      </c>
      <c r="AP63" s="60">
        <v>5</v>
      </c>
      <c r="AQ63" s="60">
        <v>5</v>
      </c>
      <c r="AR63" s="60"/>
      <c r="AS63" s="60"/>
      <c r="AT63" s="60">
        <v>5</v>
      </c>
      <c r="AU63" s="92"/>
      <c r="AV63" s="60">
        <f t="shared" si="3"/>
        <v>5</v>
      </c>
      <c r="AW63" s="60">
        <f t="shared" si="10"/>
        <v>2</v>
      </c>
      <c r="AX63" s="82">
        <v>58</v>
      </c>
      <c r="AY63" s="83" t="s">
        <v>97</v>
      </c>
      <c r="AZ63" s="84" t="s">
        <v>98</v>
      </c>
      <c r="BA63" s="61">
        <v>4</v>
      </c>
      <c r="BB63" s="60">
        <v>5</v>
      </c>
      <c r="BC63" s="60">
        <v>6</v>
      </c>
      <c r="BD63" s="60">
        <v>5</v>
      </c>
      <c r="BE63" s="60">
        <v>6</v>
      </c>
      <c r="BF63" s="82">
        <v>5</v>
      </c>
      <c r="BG63" s="119"/>
      <c r="BH63" s="82">
        <f t="shared" si="4"/>
        <v>5</v>
      </c>
      <c r="BI63" s="82"/>
      <c r="BJ63" s="82">
        <v>58</v>
      </c>
      <c r="BK63" s="83" t="s">
        <v>97</v>
      </c>
      <c r="BL63" s="84" t="s">
        <v>98</v>
      </c>
      <c r="BM63" s="61">
        <v>5</v>
      </c>
      <c r="BN63" s="60">
        <v>6</v>
      </c>
      <c r="BO63" s="60">
        <v>7</v>
      </c>
      <c r="BP63" s="60"/>
      <c r="BQ63" s="60"/>
      <c r="BR63" s="60">
        <v>1</v>
      </c>
      <c r="BS63" s="92">
        <v>6</v>
      </c>
      <c r="BT63" s="60">
        <f t="shared" si="5"/>
        <v>3</v>
      </c>
      <c r="BU63" s="60">
        <f t="shared" si="14"/>
        <v>6</v>
      </c>
      <c r="BV63" s="82">
        <v>58</v>
      </c>
      <c r="BW63" s="83" t="s">
        <v>97</v>
      </c>
      <c r="BX63" s="84" t="s">
        <v>98</v>
      </c>
      <c r="BY63" s="61"/>
      <c r="BZ63" s="60"/>
      <c r="CA63" s="60"/>
      <c r="CB63" s="60"/>
      <c r="CC63" s="60"/>
      <c r="CD63" s="61">
        <v>7</v>
      </c>
      <c r="CE63" s="92"/>
      <c r="CF63" s="60">
        <f t="shared" si="6"/>
        <v>7</v>
      </c>
      <c r="CG63" s="60"/>
      <c r="CH63" s="82">
        <v>58</v>
      </c>
      <c r="CI63" s="83" t="s">
        <v>97</v>
      </c>
      <c r="CJ63" s="84" t="s">
        <v>98</v>
      </c>
      <c r="CK63" s="61"/>
      <c r="CL63" s="60"/>
      <c r="CM63" s="60"/>
      <c r="CN63" s="60"/>
      <c r="CO63" s="60"/>
      <c r="CP63" s="60">
        <v>6</v>
      </c>
      <c r="CQ63" s="92"/>
      <c r="CR63" s="60">
        <f t="shared" si="7"/>
        <v>6</v>
      </c>
      <c r="CS63" s="60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</row>
    <row r="64" spans="1:134" ht="15">
      <c r="A64" s="77">
        <v>59</v>
      </c>
      <c r="B64" s="83" t="s">
        <v>55</v>
      </c>
      <c r="C64" s="84" t="s">
        <v>98</v>
      </c>
      <c r="D64" s="61">
        <v>9</v>
      </c>
      <c r="E64" s="60">
        <v>0</v>
      </c>
      <c r="F64" s="60">
        <v>8</v>
      </c>
      <c r="G64" s="60">
        <v>4</v>
      </c>
      <c r="H64" s="60">
        <v>4</v>
      </c>
      <c r="I64" s="60">
        <v>0</v>
      </c>
      <c r="J64" s="92">
        <v>5</v>
      </c>
      <c r="K64" s="60">
        <f t="shared" si="0"/>
        <v>2</v>
      </c>
      <c r="L64" s="60"/>
      <c r="M64" s="82">
        <v>59</v>
      </c>
      <c r="N64" s="83" t="s">
        <v>55</v>
      </c>
      <c r="O64" s="84" t="s">
        <v>98</v>
      </c>
      <c r="P64" s="61">
        <v>6</v>
      </c>
      <c r="Q64" s="60">
        <v>6</v>
      </c>
      <c r="R64" s="60">
        <v>5</v>
      </c>
      <c r="S64" s="60">
        <v>6</v>
      </c>
      <c r="T64" s="60">
        <v>6</v>
      </c>
      <c r="U64" s="60">
        <v>5</v>
      </c>
      <c r="V64" s="92"/>
      <c r="W64" s="60">
        <f t="shared" si="1"/>
        <v>5</v>
      </c>
      <c r="X64" s="60"/>
      <c r="Y64" s="82">
        <v>59</v>
      </c>
      <c r="Z64" s="83" t="s">
        <v>55</v>
      </c>
      <c r="AA64" s="84" t="s">
        <v>98</v>
      </c>
      <c r="AB64" s="61">
        <v>7</v>
      </c>
      <c r="AC64" s="60">
        <v>4</v>
      </c>
      <c r="AD64" s="60">
        <v>4</v>
      </c>
      <c r="AE64" s="60">
        <v>5</v>
      </c>
      <c r="AF64" s="60">
        <v>5</v>
      </c>
      <c r="AG64" s="60">
        <v>6</v>
      </c>
      <c r="AH64" s="60">
        <v>2</v>
      </c>
      <c r="AI64" s="92">
        <v>5</v>
      </c>
      <c r="AJ64" s="60">
        <f t="shared" si="13"/>
        <v>3</v>
      </c>
      <c r="AK64" s="60">
        <f>ROUND((SUM(AB64:AG64)/6*0.3+AI64*0.7),0)</f>
        <v>5</v>
      </c>
      <c r="AL64" s="82">
        <v>59</v>
      </c>
      <c r="AM64" s="83" t="s">
        <v>55</v>
      </c>
      <c r="AN64" s="84" t="s">
        <v>98</v>
      </c>
      <c r="AO64" s="61">
        <v>5</v>
      </c>
      <c r="AP64" s="60">
        <v>4</v>
      </c>
      <c r="AQ64" s="60">
        <v>5</v>
      </c>
      <c r="AR64" s="60"/>
      <c r="AS64" s="60"/>
      <c r="AT64" s="60">
        <v>2</v>
      </c>
      <c r="AU64" s="92">
        <v>5</v>
      </c>
      <c r="AV64" s="60">
        <f t="shared" si="3"/>
        <v>3</v>
      </c>
      <c r="AW64" s="60">
        <f t="shared" si="10"/>
        <v>5</v>
      </c>
      <c r="AX64" s="82">
        <v>59</v>
      </c>
      <c r="AY64" s="83" t="s">
        <v>55</v>
      </c>
      <c r="AZ64" s="84" t="s">
        <v>98</v>
      </c>
      <c r="BA64" s="61">
        <v>6</v>
      </c>
      <c r="BB64" s="60">
        <v>7</v>
      </c>
      <c r="BC64" s="60">
        <v>7</v>
      </c>
      <c r="BD64" s="60">
        <v>6</v>
      </c>
      <c r="BE64" s="60">
        <v>7</v>
      </c>
      <c r="BF64" s="82">
        <v>5</v>
      </c>
      <c r="BG64" s="119"/>
      <c r="BH64" s="82">
        <f t="shared" si="4"/>
        <v>5</v>
      </c>
      <c r="BI64" s="82"/>
      <c r="BJ64" s="82">
        <v>59</v>
      </c>
      <c r="BK64" s="83" t="s">
        <v>55</v>
      </c>
      <c r="BL64" s="84" t="s">
        <v>98</v>
      </c>
      <c r="BM64" s="61">
        <v>5</v>
      </c>
      <c r="BN64" s="60">
        <v>0</v>
      </c>
      <c r="BO64" s="60">
        <v>5</v>
      </c>
      <c r="BP64" s="60"/>
      <c r="BQ64" s="60"/>
      <c r="BR64" s="60">
        <v>2</v>
      </c>
      <c r="BS64" s="92">
        <v>5</v>
      </c>
      <c r="BT64" s="60">
        <f t="shared" si="5"/>
        <v>2</v>
      </c>
      <c r="BU64" s="60">
        <f t="shared" si="14"/>
        <v>5</v>
      </c>
      <c r="BV64" s="82">
        <v>59</v>
      </c>
      <c r="BW64" s="83" t="s">
        <v>55</v>
      </c>
      <c r="BX64" s="84" t="s">
        <v>98</v>
      </c>
      <c r="BY64" s="61"/>
      <c r="BZ64" s="60"/>
      <c r="CA64" s="60"/>
      <c r="CB64" s="60"/>
      <c r="CC64" s="60"/>
      <c r="CD64" s="61">
        <v>5</v>
      </c>
      <c r="CE64" s="92"/>
      <c r="CF64" s="60">
        <f t="shared" si="6"/>
        <v>5</v>
      </c>
      <c r="CG64" s="60"/>
      <c r="CH64" s="82">
        <v>59</v>
      </c>
      <c r="CI64" s="83" t="s">
        <v>55</v>
      </c>
      <c r="CJ64" s="84" t="s">
        <v>98</v>
      </c>
      <c r="CK64" s="61"/>
      <c r="CL64" s="60"/>
      <c r="CM64" s="60"/>
      <c r="CN64" s="60"/>
      <c r="CO64" s="60"/>
      <c r="CP64" s="60">
        <v>7</v>
      </c>
      <c r="CQ64" s="92"/>
      <c r="CR64" s="60">
        <f t="shared" si="7"/>
        <v>7</v>
      </c>
      <c r="CS64" s="60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</row>
    <row r="65" spans="1:134" ht="15">
      <c r="A65" s="82">
        <v>60</v>
      </c>
      <c r="B65" s="83" t="s">
        <v>41</v>
      </c>
      <c r="C65" s="84" t="s">
        <v>98</v>
      </c>
      <c r="D65" s="61">
        <v>9</v>
      </c>
      <c r="E65" s="60">
        <v>8</v>
      </c>
      <c r="F65" s="60">
        <v>5</v>
      </c>
      <c r="G65" s="60">
        <v>5</v>
      </c>
      <c r="H65" s="60">
        <v>8</v>
      </c>
      <c r="I65" s="60">
        <v>5</v>
      </c>
      <c r="J65" s="92">
        <v>5</v>
      </c>
      <c r="K65" s="60">
        <v>4</v>
      </c>
      <c r="L65" s="60">
        <f>ROUND((SUM(D65:H65)/5*0.3+J65*0.7),0)</f>
        <v>6</v>
      </c>
      <c r="M65" s="82">
        <v>60</v>
      </c>
      <c r="N65" s="83" t="s">
        <v>41</v>
      </c>
      <c r="O65" s="84" t="s">
        <v>98</v>
      </c>
      <c r="P65" s="61">
        <v>6</v>
      </c>
      <c r="Q65" s="60">
        <v>6</v>
      </c>
      <c r="R65" s="60">
        <v>6</v>
      </c>
      <c r="S65" s="60">
        <v>5</v>
      </c>
      <c r="T65" s="60">
        <v>6</v>
      </c>
      <c r="U65" s="60">
        <v>7</v>
      </c>
      <c r="V65" s="92"/>
      <c r="W65" s="60">
        <f t="shared" si="1"/>
        <v>7</v>
      </c>
      <c r="X65" s="60"/>
      <c r="Y65" s="82">
        <v>60</v>
      </c>
      <c r="Z65" s="83" t="s">
        <v>41</v>
      </c>
      <c r="AA65" s="84" t="s">
        <v>98</v>
      </c>
      <c r="AB65" s="61">
        <v>4</v>
      </c>
      <c r="AC65" s="60">
        <v>5</v>
      </c>
      <c r="AD65" s="60">
        <v>5</v>
      </c>
      <c r="AE65" s="60">
        <v>6</v>
      </c>
      <c r="AF65" s="60">
        <v>6</v>
      </c>
      <c r="AG65" s="60">
        <v>6</v>
      </c>
      <c r="AH65" s="60">
        <v>4</v>
      </c>
      <c r="AI65" s="92"/>
      <c r="AJ65" s="60">
        <f t="shared" si="13"/>
        <v>5</v>
      </c>
      <c r="AK65" s="60"/>
      <c r="AL65" s="82">
        <v>60</v>
      </c>
      <c r="AM65" s="83" t="s">
        <v>41</v>
      </c>
      <c r="AN65" s="84" t="s">
        <v>98</v>
      </c>
      <c r="AO65" s="61">
        <v>4</v>
      </c>
      <c r="AP65" s="60">
        <v>5</v>
      </c>
      <c r="AQ65" s="60">
        <v>6</v>
      </c>
      <c r="AR65" s="60"/>
      <c r="AS65" s="60"/>
      <c r="AT65" s="60">
        <v>4</v>
      </c>
      <c r="AU65" s="92">
        <v>5</v>
      </c>
      <c r="AV65" s="60">
        <f t="shared" si="3"/>
        <v>4</v>
      </c>
      <c r="AW65" s="60">
        <f t="shared" si="10"/>
        <v>5</v>
      </c>
      <c r="AX65" s="82">
        <v>60</v>
      </c>
      <c r="AY65" s="83" t="s">
        <v>41</v>
      </c>
      <c r="AZ65" s="84" t="s">
        <v>98</v>
      </c>
      <c r="BA65" s="61">
        <v>4</v>
      </c>
      <c r="BB65" s="60">
        <v>6</v>
      </c>
      <c r="BC65" s="60">
        <v>7</v>
      </c>
      <c r="BD65" s="60">
        <v>4</v>
      </c>
      <c r="BE65" s="60">
        <v>6</v>
      </c>
      <c r="BF65" s="82">
        <v>5</v>
      </c>
      <c r="BG65" s="119"/>
      <c r="BH65" s="82">
        <f t="shared" si="4"/>
        <v>5</v>
      </c>
      <c r="BI65" s="82"/>
      <c r="BJ65" s="82">
        <v>60</v>
      </c>
      <c r="BK65" s="83" t="s">
        <v>41</v>
      </c>
      <c r="BL65" s="84" t="s">
        <v>98</v>
      </c>
      <c r="BM65" s="61">
        <v>4</v>
      </c>
      <c r="BN65" s="60">
        <v>5</v>
      </c>
      <c r="BO65" s="60">
        <v>5</v>
      </c>
      <c r="BP65" s="60"/>
      <c r="BQ65" s="60"/>
      <c r="BR65" s="60">
        <v>2</v>
      </c>
      <c r="BS65" s="92">
        <v>5</v>
      </c>
      <c r="BT65" s="60">
        <f t="shared" si="5"/>
        <v>3</v>
      </c>
      <c r="BU65" s="60">
        <f t="shared" si="14"/>
        <v>5</v>
      </c>
      <c r="BV65" s="82">
        <v>60</v>
      </c>
      <c r="BW65" s="83" t="s">
        <v>41</v>
      </c>
      <c r="BX65" s="84" t="s">
        <v>98</v>
      </c>
      <c r="BY65" s="61"/>
      <c r="BZ65" s="60"/>
      <c r="CA65" s="60"/>
      <c r="CB65" s="60"/>
      <c r="CC65" s="60"/>
      <c r="CD65" s="61">
        <v>8</v>
      </c>
      <c r="CE65" s="92"/>
      <c r="CF65" s="60">
        <f t="shared" si="6"/>
        <v>8</v>
      </c>
      <c r="CG65" s="60"/>
      <c r="CH65" s="82">
        <v>60</v>
      </c>
      <c r="CI65" s="83" t="s">
        <v>41</v>
      </c>
      <c r="CJ65" s="84" t="s">
        <v>98</v>
      </c>
      <c r="CK65" s="61"/>
      <c r="CL65" s="60"/>
      <c r="CM65" s="60"/>
      <c r="CN65" s="60"/>
      <c r="CO65" s="60"/>
      <c r="CP65" s="60">
        <v>6</v>
      </c>
      <c r="CQ65" s="92"/>
      <c r="CR65" s="60">
        <f t="shared" si="7"/>
        <v>6</v>
      </c>
      <c r="CS65" s="60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</row>
    <row r="66" spans="1:134" s="96" customFormat="1" ht="15.75" thickBot="1">
      <c r="A66" s="77">
        <v>61</v>
      </c>
      <c r="B66" s="201" t="s">
        <v>56</v>
      </c>
      <c r="C66" s="202" t="s">
        <v>99</v>
      </c>
      <c r="D66" s="133"/>
      <c r="E66" s="134"/>
      <c r="F66" s="134"/>
      <c r="G66" s="134"/>
      <c r="H66" s="134"/>
      <c r="I66" s="134"/>
      <c r="J66" s="135"/>
      <c r="K66" s="134">
        <f>ROUND((SUM(D66:H66)/5*0.3+I66*0.7),0)</f>
        <v>0</v>
      </c>
      <c r="L66" s="134"/>
      <c r="M66" s="130">
        <v>61</v>
      </c>
      <c r="N66" s="201" t="s">
        <v>56</v>
      </c>
      <c r="O66" s="202" t="s">
        <v>99</v>
      </c>
      <c r="P66" s="133"/>
      <c r="Q66" s="134"/>
      <c r="R66" s="134"/>
      <c r="S66" s="134"/>
      <c r="T66" s="134"/>
      <c r="U66" s="134"/>
      <c r="V66" s="135"/>
      <c r="W66" s="134">
        <f t="shared" si="1"/>
        <v>0</v>
      </c>
      <c r="X66" s="134"/>
      <c r="Y66" s="130">
        <v>61</v>
      </c>
      <c r="Z66" s="201" t="s">
        <v>56</v>
      </c>
      <c r="AA66" s="202" t="s">
        <v>99</v>
      </c>
      <c r="AB66" s="133"/>
      <c r="AC66" s="134"/>
      <c r="AD66" s="134"/>
      <c r="AE66" s="134"/>
      <c r="AF66" s="134"/>
      <c r="AG66" s="134"/>
      <c r="AH66" s="134"/>
      <c r="AI66" s="135"/>
      <c r="AJ66" s="134">
        <f t="shared" si="13"/>
        <v>0</v>
      </c>
      <c r="AK66" s="134"/>
      <c r="AL66" s="130">
        <v>61</v>
      </c>
      <c r="AM66" s="201" t="s">
        <v>56</v>
      </c>
      <c r="AN66" s="202" t="s">
        <v>99</v>
      </c>
      <c r="AO66" s="133"/>
      <c r="AP66" s="134"/>
      <c r="AQ66" s="134"/>
      <c r="AR66" s="134"/>
      <c r="AS66" s="134"/>
      <c r="AT66" s="134"/>
      <c r="AU66" s="135"/>
      <c r="AV66" s="134"/>
      <c r="AW66" s="134"/>
      <c r="AX66" s="130">
        <v>61</v>
      </c>
      <c r="AY66" s="201" t="s">
        <v>56</v>
      </c>
      <c r="AZ66" s="202" t="s">
        <v>99</v>
      </c>
      <c r="BA66" s="133"/>
      <c r="BB66" s="134"/>
      <c r="BC66" s="134"/>
      <c r="BD66" s="134"/>
      <c r="BE66" s="134"/>
      <c r="BF66" s="130"/>
      <c r="BG66" s="230"/>
      <c r="BH66" s="130">
        <f t="shared" si="4"/>
        <v>0</v>
      </c>
      <c r="BI66" s="130"/>
      <c r="BJ66" s="130">
        <v>61</v>
      </c>
      <c r="BK66" s="201" t="s">
        <v>56</v>
      </c>
      <c r="BL66" s="202" t="s">
        <v>99</v>
      </c>
      <c r="BM66" s="133"/>
      <c r="BN66" s="134"/>
      <c r="BO66" s="134"/>
      <c r="BP66" s="134"/>
      <c r="BQ66" s="134"/>
      <c r="BR66" s="134"/>
      <c r="BS66" s="135"/>
      <c r="BT66" s="134"/>
      <c r="BU66" s="134"/>
      <c r="BV66" s="130">
        <v>61</v>
      </c>
      <c r="BW66" s="201" t="s">
        <v>56</v>
      </c>
      <c r="BX66" s="202" t="s">
        <v>99</v>
      </c>
      <c r="BY66" s="133"/>
      <c r="BZ66" s="134"/>
      <c r="CA66" s="134"/>
      <c r="CB66" s="134"/>
      <c r="CC66" s="134"/>
      <c r="CD66" s="133">
        <v>6</v>
      </c>
      <c r="CE66" s="135"/>
      <c r="CF66" s="134">
        <f t="shared" si="6"/>
        <v>6</v>
      </c>
      <c r="CG66" s="134"/>
      <c r="CH66" s="130">
        <v>61</v>
      </c>
      <c r="CI66" s="201" t="s">
        <v>56</v>
      </c>
      <c r="CJ66" s="202" t="s">
        <v>99</v>
      </c>
      <c r="CK66" s="133"/>
      <c r="CL66" s="134"/>
      <c r="CM66" s="134"/>
      <c r="CN66" s="134"/>
      <c r="CO66" s="134"/>
      <c r="CP66" s="134"/>
      <c r="CQ66" s="135"/>
      <c r="CR66" s="134"/>
      <c r="CS66" s="134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</row>
    <row r="67" spans="1:134" ht="19.5" customHeight="1">
      <c r="A67" s="63"/>
      <c r="B67" s="63"/>
      <c r="C67" s="63"/>
      <c r="D67" s="223"/>
      <c r="E67" s="223"/>
      <c r="F67" s="223"/>
      <c r="G67" s="62"/>
      <c r="H67" s="65"/>
      <c r="I67" s="65"/>
      <c r="J67" s="64" t="s">
        <v>258</v>
      </c>
      <c r="K67"/>
      <c r="L67" s="203"/>
      <c r="M67" s="63"/>
      <c r="N67" s="63"/>
      <c r="O67" s="63"/>
      <c r="P67" s="223"/>
      <c r="Q67" s="223"/>
      <c r="R67" s="223"/>
      <c r="S67" s="62"/>
      <c r="T67" s="65"/>
      <c r="U67" s="65"/>
      <c r="V67" s="64" t="s">
        <v>258</v>
      </c>
      <c r="W67"/>
      <c r="X67" s="203"/>
      <c r="Y67" s="63"/>
      <c r="Z67" s="63"/>
      <c r="AA67" s="63"/>
      <c r="AB67" s="223"/>
      <c r="AC67" s="223"/>
      <c r="AD67" s="223"/>
      <c r="AE67" s="62"/>
      <c r="AF67" s="65"/>
      <c r="AG67" s="65"/>
      <c r="AH67" s="64" t="s">
        <v>258</v>
      </c>
      <c r="AI67"/>
      <c r="AJ67" s="203"/>
      <c r="AK67" s="63"/>
      <c r="AL67" s="63"/>
      <c r="AM67" s="63"/>
      <c r="AN67" s="223"/>
      <c r="AO67" s="223"/>
      <c r="AP67" s="223"/>
      <c r="AQ67" s="62"/>
      <c r="AR67" s="65"/>
      <c r="AS67" s="65"/>
      <c r="AT67" s="64" t="s">
        <v>258</v>
      </c>
      <c r="AU67"/>
      <c r="AV67" s="203"/>
      <c r="AX67" s="63"/>
      <c r="AY67" s="63"/>
      <c r="AZ67" s="63"/>
      <c r="BA67" s="223"/>
      <c r="BB67" s="223"/>
      <c r="BC67" s="223"/>
      <c r="BD67" s="62"/>
      <c r="BE67" s="65"/>
      <c r="BF67" s="65"/>
      <c r="BG67" s="64" t="s">
        <v>258</v>
      </c>
      <c r="BH67"/>
      <c r="BI67" s="203"/>
      <c r="BJ67" s="63"/>
      <c r="BK67" s="63"/>
      <c r="BL67" s="63"/>
      <c r="BM67" s="223"/>
      <c r="BN67" s="223"/>
      <c r="BO67" s="223"/>
      <c r="BP67" s="62"/>
      <c r="BQ67" s="65"/>
      <c r="BR67" s="65"/>
      <c r="BS67" s="64" t="s">
        <v>258</v>
      </c>
      <c r="BT67"/>
      <c r="BU67" s="203"/>
      <c r="BV67" s="63"/>
      <c r="BW67" s="63"/>
      <c r="BX67" s="63"/>
      <c r="BY67" s="223"/>
      <c r="BZ67" s="223"/>
      <c r="CA67" s="223"/>
      <c r="CB67" s="62"/>
      <c r="CC67" s="65"/>
      <c r="CD67" s="65"/>
      <c r="CE67" s="64" t="s">
        <v>258</v>
      </c>
      <c r="CF67"/>
      <c r="CG67" s="203"/>
      <c r="CH67" s="63"/>
      <c r="CI67" s="63"/>
      <c r="CJ67" s="63"/>
      <c r="CK67" s="223"/>
      <c r="CL67" s="223"/>
      <c r="CM67" s="223"/>
      <c r="CN67" s="62"/>
      <c r="CO67" s="65"/>
      <c r="CP67" s="65"/>
      <c r="CQ67" s="64" t="s">
        <v>258</v>
      </c>
      <c r="CR67"/>
      <c r="CS67" s="203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</row>
    <row r="68" spans="1:134" ht="16.5">
      <c r="A68" s="69" t="s">
        <v>259</v>
      </c>
      <c r="B68" s="67"/>
      <c r="C68" s="67"/>
      <c r="D68" s="67"/>
      <c r="E68" s="68" t="s">
        <v>276</v>
      </c>
      <c r="F68" s="68"/>
      <c r="G68" s="68"/>
      <c r="H68" s="193"/>
      <c r="I68" s="67"/>
      <c r="J68" s="67" t="s">
        <v>261</v>
      </c>
      <c r="L68" s="169"/>
      <c r="M68" s="69" t="s">
        <v>259</v>
      </c>
      <c r="N68" s="67"/>
      <c r="O68" s="67"/>
      <c r="P68" s="67"/>
      <c r="Q68" s="68" t="s">
        <v>276</v>
      </c>
      <c r="R68" s="68"/>
      <c r="S68" s="68"/>
      <c r="T68" s="193"/>
      <c r="U68" s="67"/>
      <c r="V68" s="67" t="s">
        <v>261</v>
      </c>
      <c r="X68" s="169"/>
      <c r="Y68" s="69" t="s">
        <v>259</v>
      </c>
      <c r="Z68" s="67"/>
      <c r="AA68" s="67"/>
      <c r="AB68" s="67"/>
      <c r="AC68" s="68" t="s">
        <v>276</v>
      </c>
      <c r="AD68" s="68"/>
      <c r="AE68" s="68"/>
      <c r="AF68" s="193"/>
      <c r="AG68" s="67"/>
      <c r="AH68" s="67" t="s">
        <v>261</v>
      </c>
      <c r="AJ68" s="169"/>
      <c r="AL68" s="69" t="s">
        <v>259</v>
      </c>
      <c r="AM68" s="67"/>
      <c r="AO68" s="67"/>
      <c r="AP68" s="68" t="s">
        <v>276</v>
      </c>
      <c r="AQ68" s="68"/>
      <c r="AR68" s="68"/>
      <c r="AS68" s="193"/>
      <c r="AT68" s="67"/>
      <c r="AU68" s="67" t="s">
        <v>261</v>
      </c>
      <c r="AW68" s="169"/>
      <c r="AX68" s="69" t="s">
        <v>259</v>
      </c>
      <c r="AY68" s="67"/>
      <c r="AZ68" s="67"/>
      <c r="BA68" s="67"/>
      <c r="BB68" s="68" t="s">
        <v>276</v>
      </c>
      <c r="BC68" s="68"/>
      <c r="BD68" s="68"/>
      <c r="BE68" s="193"/>
      <c r="BF68" s="67"/>
      <c r="BG68" s="67" t="s">
        <v>261</v>
      </c>
      <c r="BH68" s="3"/>
      <c r="BI68" s="169"/>
      <c r="BJ68" s="69" t="s">
        <v>259</v>
      </c>
      <c r="BK68" s="67"/>
      <c r="BL68" s="67"/>
      <c r="BM68" s="67"/>
      <c r="BN68" s="68" t="s">
        <v>276</v>
      </c>
      <c r="BO68" s="68"/>
      <c r="BP68" s="68"/>
      <c r="BQ68" s="193"/>
      <c r="BR68" s="67"/>
      <c r="BS68" s="67" t="s">
        <v>261</v>
      </c>
      <c r="BU68" s="169"/>
      <c r="BV68" s="69" t="s">
        <v>259</v>
      </c>
      <c r="BW68" s="67"/>
      <c r="BX68" s="67"/>
      <c r="BY68" s="67"/>
      <c r="BZ68" s="68" t="s">
        <v>276</v>
      </c>
      <c r="CA68" s="68"/>
      <c r="CB68" s="68"/>
      <c r="CC68" s="193"/>
      <c r="CD68" s="67"/>
      <c r="CE68" s="67" t="s">
        <v>261</v>
      </c>
      <c r="CG68" s="169"/>
      <c r="CH68" s="69" t="s">
        <v>259</v>
      </c>
      <c r="CI68" s="67"/>
      <c r="CJ68" s="67"/>
      <c r="CK68" s="67"/>
      <c r="CL68" s="68" t="s">
        <v>276</v>
      </c>
      <c r="CM68" s="68"/>
      <c r="CN68" s="68"/>
      <c r="CO68" s="193"/>
      <c r="CP68" s="67"/>
      <c r="CQ68" s="67" t="s">
        <v>261</v>
      </c>
      <c r="CS68" s="169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</row>
    <row r="69" spans="1:134" ht="16.5">
      <c r="A69" s="194"/>
      <c r="B69" s="194"/>
      <c r="C69" s="194"/>
      <c r="D69" s="194"/>
      <c r="E69" s="224"/>
      <c r="F69" s="224"/>
      <c r="G69" s="224"/>
      <c r="H69" s="194"/>
      <c r="I69" s="193" t="s">
        <v>262</v>
      </c>
      <c r="J69" s="193"/>
      <c r="L69" s="193"/>
      <c r="M69" s="194"/>
      <c r="N69" s="194"/>
      <c r="O69" s="194"/>
      <c r="P69" s="194"/>
      <c r="Q69" s="224"/>
      <c r="R69" s="224"/>
      <c r="S69" s="224"/>
      <c r="T69" s="194"/>
      <c r="U69" s="193" t="s">
        <v>262</v>
      </c>
      <c r="V69" s="193"/>
      <c r="X69" s="193"/>
      <c r="Y69" s="194"/>
      <c r="Z69" s="194"/>
      <c r="AA69" s="194"/>
      <c r="AB69" s="194"/>
      <c r="AC69" s="224"/>
      <c r="AD69" s="224"/>
      <c r="AE69" s="224"/>
      <c r="AF69" s="194"/>
      <c r="AG69" s="193" t="s">
        <v>262</v>
      </c>
      <c r="AH69" s="193"/>
      <c r="AJ69" s="193"/>
      <c r="AL69" s="194"/>
      <c r="AM69" s="194"/>
      <c r="AO69" s="194"/>
      <c r="AP69" s="224"/>
      <c r="AQ69" s="224"/>
      <c r="AR69" s="224"/>
      <c r="AS69" s="194"/>
      <c r="AT69" s="193" t="s">
        <v>262</v>
      </c>
      <c r="AU69" s="193"/>
      <c r="AW69" s="193"/>
      <c r="AX69" s="194"/>
      <c r="AY69" s="194"/>
      <c r="AZ69" s="194"/>
      <c r="BA69" s="194"/>
      <c r="BB69" s="224"/>
      <c r="BC69" s="224"/>
      <c r="BD69" s="224"/>
      <c r="BE69" s="194"/>
      <c r="BF69" s="193" t="s">
        <v>262</v>
      </c>
      <c r="BG69" s="193"/>
      <c r="BH69" s="3"/>
      <c r="BI69" s="193"/>
      <c r="BJ69" s="194"/>
      <c r="BK69" s="194"/>
      <c r="BL69" s="194"/>
      <c r="BM69" s="194"/>
      <c r="BN69" s="224"/>
      <c r="BO69" s="224"/>
      <c r="BP69" s="224"/>
      <c r="BQ69" s="194"/>
      <c r="BR69" s="193" t="s">
        <v>262</v>
      </c>
      <c r="BS69" s="193"/>
      <c r="BU69" s="193"/>
      <c r="BV69" s="194"/>
      <c r="BW69" s="194"/>
      <c r="BX69" s="194"/>
      <c r="BY69" s="194"/>
      <c r="BZ69" s="224"/>
      <c r="CA69" s="224"/>
      <c r="CB69" s="224"/>
      <c r="CC69" s="194"/>
      <c r="CD69" s="193" t="s">
        <v>262</v>
      </c>
      <c r="CE69" s="193"/>
      <c r="CG69" s="193"/>
      <c r="CH69" s="194"/>
      <c r="CI69" s="194"/>
      <c r="CJ69" s="194"/>
      <c r="CK69" s="194"/>
      <c r="CL69" s="224"/>
      <c r="CM69" s="224"/>
      <c r="CN69" s="224"/>
      <c r="CO69" s="194"/>
      <c r="CP69" s="193" t="s">
        <v>262</v>
      </c>
      <c r="CQ69" s="193"/>
      <c r="CS69" s="193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</row>
    <row r="70" spans="1:134" ht="15" customHeight="1">
      <c r="A70" s="194"/>
      <c r="B70" s="194"/>
      <c r="C70" s="194"/>
      <c r="D70" s="194"/>
      <c r="E70" s="224"/>
      <c r="F70" s="224"/>
      <c r="G70" s="224"/>
      <c r="H70" s="194"/>
      <c r="I70" s="194"/>
      <c r="J70" s="68"/>
      <c r="K70" s="68"/>
      <c r="L70" s="68"/>
      <c r="M70" s="194"/>
      <c r="N70" s="194"/>
      <c r="O70" s="194"/>
      <c r="P70" s="194"/>
      <c r="Q70" s="224"/>
      <c r="R70" s="224"/>
      <c r="S70" s="224"/>
      <c r="T70" s="194"/>
      <c r="U70" s="194"/>
      <c r="V70" s="68"/>
      <c r="W70" s="68"/>
      <c r="X70" s="68"/>
      <c r="Y70" s="194"/>
      <c r="Z70" s="194"/>
      <c r="AA70" s="194"/>
      <c r="AB70" s="194"/>
      <c r="AC70" s="224"/>
      <c r="AD70" s="224"/>
      <c r="AE70" s="224"/>
      <c r="AF70" s="194"/>
      <c r="AG70" s="194"/>
      <c r="AH70" s="68"/>
      <c r="AI70" s="68"/>
      <c r="AJ70" s="68"/>
      <c r="AL70" s="194"/>
      <c r="AM70" s="194"/>
      <c r="AO70" s="194"/>
      <c r="AP70" s="224"/>
      <c r="AQ70" s="224"/>
      <c r="AR70" s="224"/>
      <c r="AS70" s="194"/>
      <c r="AT70" s="194"/>
      <c r="AU70" s="68"/>
      <c r="AV70" s="68"/>
      <c r="AW70" s="68"/>
      <c r="AX70" s="194"/>
      <c r="AY70" s="194"/>
      <c r="AZ70" s="194"/>
      <c r="BA70" s="194"/>
      <c r="BB70" s="224"/>
      <c r="BC70" s="224"/>
      <c r="BD70" s="224"/>
      <c r="BE70" s="194"/>
      <c r="BF70" s="194"/>
      <c r="BG70" s="68"/>
      <c r="BH70" s="68"/>
      <c r="BI70" s="68"/>
      <c r="BJ70" s="194"/>
      <c r="BK70" s="194"/>
      <c r="BL70" s="194"/>
      <c r="BM70" s="194"/>
      <c r="BN70" s="224"/>
      <c r="BO70" s="224"/>
      <c r="BP70" s="224"/>
      <c r="BQ70" s="194"/>
      <c r="BR70" s="194"/>
      <c r="BS70" s="68"/>
      <c r="BT70" s="68"/>
      <c r="BU70" s="68"/>
      <c r="BV70" s="194"/>
      <c r="BW70" s="194"/>
      <c r="BX70" s="194"/>
      <c r="BY70" s="194"/>
      <c r="BZ70" s="224"/>
      <c r="CA70" s="224"/>
      <c r="CB70" s="224"/>
      <c r="CC70" s="194"/>
      <c r="CD70" s="194"/>
      <c r="CE70" s="68"/>
      <c r="CF70" s="68"/>
      <c r="CG70" s="68"/>
      <c r="CH70" s="194"/>
      <c r="CI70" s="194"/>
      <c r="CJ70" s="194"/>
      <c r="CK70" s="194"/>
      <c r="CL70" s="224"/>
      <c r="CM70" s="224"/>
      <c r="CN70" s="224"/>
      <c r="CO70" s="194"/>
      <c r="CP70" s="194"/>
      <c r="CQ70" s="68"/>
      <c r="CR70" s="68"/>
      <c r="CS70" s="68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</row>
    <row r="71" spans="1:134" ht="15">
      <c r="A71" s="169"/>
      <c r="B71" s="169"/>
      <c r="C71" s="169"/>
      <c r="D71" s="169"/>
      <c r="E71" s="62"/>
      <c r="F71" s="62"/>
      <c r="G71" s="62"/>
      <c r="H71" s="169"/>
      <c r="I71" s="169"/>
      <c r="J71" s="169"/>
      <c r="K71" s="169"/>
      <c r="L71" s="169"/>
      <c r="M71" s="169"/>
      <c r="N71" s="169"/>
      <c r="O71" s="169"/>
      <c r="P71" s="169"/>
      <c r="Q71" s="62"/>
      <c r="R71" s="62"/>
      <c r="S71" s="62"/>
      <c r="T71" s="169"/>
      <c r="U71" s="169"/>
      <c r="V71" s="169"/>
      <c r="W71" s="169"/>
      <c r="X71" s="169"/>
      <c r="Y71" s="169"/>
      <c r="Z71" s="169"/>
      <c r="AA71" s="169"/>
      <c r="AB71" s="169"/>
      <c r="AC71" s="62"/>
      <c r="AD71" s="62"/>
      <c r="AE71" s="62"/>
      <c r="AF71" s="169"/>
      <c r="AG71" s="169"/>
      <c r="AH71" s="169"/>
      <c r="AI71" s="169"/>
      <c r="AJ71" s="169"/>
      <c r="AL71" s="169"/>
      <c r="AM71" s="169"/>
      <c r="AO71" s="169"/>
      <c r="AP71" s="62"/>
      <c r="AQ71" s="62"/>
      <c r="AR71" s="62"/>
      <c r="AS71" s="169"/>
      <c r="AT71" s="169"/>
      <c r="AU71" s="169"/>
      <c r="AV71" s="169"/>
      <c r="AW71" s="169"/>
      <c r="AX71" s="169"/>
      <c r="AY71" s="169"/>
      <c r="AZ71" s="169"/>
      <c r="BA71" s="169"/>
      <c r="BB71" s="62"/>
      <c r="BC71" s="62"/>
      <c r="BD71" s="62"/>
      <c r="BE71" s="169"/>
      <c r="BF71" s="169"/>
      <c r="BG71" s="169"/>
      <c r="BH71" s="169"/>
      <c r="BI71" s="169"/>
      <c r="BJ71" s="169"/>
      <c r="BK71" s="169"/>
      <c r="BL71" s="169"/>
      <c r="BM71" s="169"/>
      <c r="BN71" s="62"/>
      <c r="BO71" s="62"/>
      <c r="BP71" s="62"/>
      <c r="BQ71" s="169"/>
      <c r="BR71" s="169"/>
      <c r="BS71" s="169"/>
      <c r="BT71" s="169"/>
      <c r="BU71" s="169"/>
      <c r="BV71" s="169"/>
      <c r="BW71" s="169"/>
      <c r="BX71" s="169"/>
      <c r="BY71" s="169"/>
      <c r="BZ71" s="62"/>
      <c r="CA71" s="62"/>
      <c r="CB71" s="62"/>
      <c r="CC71" s="169"/>
      <c r="CD71" s="169"/>
      <c r="CE71" s="169"/>
      <c r="CF71" s="169"/>
      <c r="CG71" s="169"/>
      <c r="CH71" s="169"/>
      <c r="CI71" s="169"/>
      <c r="CJ71" s="169"/>
      <c r="CK71" s="169"/>
      <c r="CL71" s="62"/>
      <c r="CM71" s="62"/>
      <c r="CN71" s="62"/>
      <c r="CO71" s="169"/>
      <c r="CP71" s="169"/>
      <c r="CQ71" s="169"/>
      <c r="CR71" s="169"/>
      <c r="CS71" s="169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</row>
    <row r="72" spans="1:134" ht="15">
      <c r="A72" s="169"/>
      <c r="B72" s="169"/>
      <c r="C72" s="169"/>
      <c r="D72" s="169"/>
      <c r="E72" s="62"/>
      <c r="F72" s="62"/>
      <c r="G72" s="62"/>
      <c r="H72" s="169"/>
      <c r="I72" s="169"/>
      <c r="J72" s="169"/>
      <c r="K72" s="169"/>
      <c r="L72" s="169"/>
      <c r="M72" s="169"/>
      <c r="N72" s="169"/>
      <c r="O72" s="169"/>
      <c r="P72" s="169"/>
      <c r="Q72" s="62"/>
      <c r="R72" s="62"/>
      <c r="S72" s="62"/>
      <c r="T72" s="169"/>
      <c r="U72" s="169"/>
      <c r="V72" s="169"/>
      <c r="W72" s="169"/>
      <c r="X72" s="169"/>
      <c r="Y72" s="169"/>
      <c r="Z72" s="169"/>
      <c r="AA72" s="169"/>
      <c r="AB72" s="169"/>
      <c r="AC72" s="62"/>
      <c r="AD72" s="62"/>
      <c r="AE72" s="62"/>
      <c r="AF72" s="169"/>
      <c r="AG72" s="169"/>
      <c r="AH72" s="169"/>
      <c r="AI72" s="169"/>
      <c r="AJ72" s="169"/>
      <c r="AL72" s="169"/>
      <c r="AM72" s="169"/>
      <c r="AO72" s="169"/>
      <c r="AP72" s="62"/>
      <c r="AQ72" s="62"/>
      <c r="AR72" s="62"/>
      <c r="AS72" s="169"/>
      <c r="AT72" s="169"/>
      <c r="AU72" s="169"/>
      <c r="AV72" s="169"/>
      <c r="AW72" s="169"/>
      <c r="AX72" s="169"/>
      <c r="AY72" s="169"/>
      <c r="AZ72" s="169"/>
      <c r="BA72" s="169"/>
      <c r="BB72" s="62"/>
      <c r="BC72" s="62"/>
      <c r="BD72" s="62"/>
      <c r="BE72" s="169"/>
      <c r="BF72" s="169"/>
      <c r="BG72" s="169"/>
      <c r="BH72" s="169"/>
      <c r="BI72" s="169"/>
      <c r="BJ72" s="169"/>
      <c r="BK72" s="169"/>
      <c r="BL72" s="169"/>
      <c r="BM72" s="169"/>
      <c r="BN72" s="62"/>
      <c r="BO72" s="62"/>
      <c r="BP72" s="62"/>
      <c r="BQ72" s="169"/>
      <c r="BR72" s="169"/>
      <c r="BS72" s="169"/>
      <c r="BT72" s="169"/>
      <c r="BU72" s="169"/>
      <c r="BV72" s="169"/>
      <c r="BW72" s="169"/>
      <c r="BX72" s="169"/>
      <c r="BY72" s="169"/>
      <c r="BZ72" s="62"/>
      <c r="CA72" s="62"/>
      <c r="CB72" s="62"/>
      <c r="CC72" s="169"/>
      <c r="CD72" s="169"/>
      <c r="CE72" s="169"/>
      <c r="CF72" s="169"/>
      <c r="CG72" s="169"/>
      <c r="CH72" s="169"/>
      <c r="CI72" s="169"/>
      <c r="CJ72" s="169"/>
      <c r="CK72" s="169"/>
      <c r="CL72" s="62"/>
      <c r="CM72" s="62"/>
      <c r="CN72" s="62"/>
      <c r="CO72" s="169"/>
      <c r="CP72" s="169"/>
      <c r="CQ72" s="169"/>
      <c r="CR72" s="169"/>
      <c r="CS72" s="169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</row>
    <row r="73" spans="1:134" ht="18.75">
      <c r="A73" s="197" t="s">
        <v>254</v>
      </c>
      <c r="B73" s="198"/>
      <c r="C73" s="198"/>
      <c r="D73" s="198"/>
      <c r="E73" s="225" t="s">
        <v>263</v>
      </c>
      <c r="F73" s="225"/>
      <c r="G73" s="225"/>
      <c r="H73" s="197"/>
      <c r="I73" s="198"/>
      <c r="J73" s="197" t="s">
        <v>264</v>
      </c>
      <c r="L73" s="197"/>
      <c r="M73" s="197" t="s">
        <v>254</v>
      </c>
      <c r="N73" s="198"/>
      <c r="O73" s="198"/>
      <c r="P73" s="198"/>
      <c r="Q73" s="225" t="s">
        <v>263</v>
      </c>
      <c r="R73" s="225"/>
      <c r="S73" s="225"/>
      <c r="T73" s="197"/>
      <c r="U73" s="198"/>
      <c r="V73" s="197" t="s">
        <v>264</v>
      </c>
      <c r="X73" s="197"/>
      <c r="Y73" s="197" t="s">
        <v>254</v>
      </c>
      <c r="Z73" s="198"/>
      <c r="AA73" s="198"/>
      <c r="AB73" s="198"/>
      <c r="AC73" s="225" t="s">
        <v>263</v>
      </c>
      <c r="AD73" s="225"/>
      <c r="AE73" s="225"/>
      <c r="AF73" s="197"/>
      <c r="AG73" s="198"/>
      <c r="AH73" s="197" t="s">
        <v>264</v>
      </c>
      <c r="AJ73" s="197"/>
      <c r="AL73" s="197" t="s">
        <v>254</v>
      </c>
      <c r="AM73" s="198"/>
      <c r="AO73" s="198"/>
      <c r="AP73" s="225" t="s">
        <v>263</v>
      </c>
      <c r="AQ73" s="225"/>
      <c r="AR73" s="225"/>
      <c r="AS73" s="197"/>
      <c r="AT73" s="198"/>
      <c r="AU73" s="197" t="s">
        <v>264</v>
      </c>
      <c r="AW73" s="197"/>
      <c r="AX73" s="197" t="s">
        <v>254</v>
      </c>
      <c r="AY73" s="198"/>
      <c r="AZ73" s="198"/>
      <c r="BA73" s="198"/>
      <c r="BB73" s="225" t="s">
        <v>263</v>
      </c>
      <c r="BC73" s="225"/>
      <c r="BD73" s="225"/>
      <c r="BE73" s="197"/>
      <c r="BF73" s="198"/>
      <c r="BG73" s="197" t="s">
        <v>264</v>
      </c>
      <c r="BH73" s="3"/>
      <c r="BI73" s="197"/>
      <c r="BJ73" s="197" t="s">
        <v>254</v>
      </c>
      <c r="BK73" s="198"/>
      <c r="BL73" s="198"/>
      <c r="BM73" s="198"/>
      <c r="BN73" s="225" t="s">
        <v>263</v>
      </c>
      <c r="BO73" s="225"/>
      <c r="BP73" s="225"/>
      <c r="BQ73" s="197"/>
      <c r="BR73" s="198"/>
      <c r="BS73" s="197" t="s">
        <v>264</v>
      </c>
      <c r="BU73" s="197"/>
      <c r="BV73" s="197" t="s">
        <v>254</v>
      </c>
      <c r="BW73" s="198"/>
      <c r="BX73" s="198"/>
      <c r="BY73" s="198"/>
      <c r="BZ73" s="225" t="s">
        <v>263</v>
      </c>
      <c r="CA73" s="225"/>
      <c r="CB73" s="225"/>
      <c r="CC73" s="197"/>
      <c r="CD73" s="198"/>
      <c r="CE73" s="197" t="s">
        <v>264</v>
      </c>
      <c r="CG73" s="197"/>
      <c r="CH73" s="197" t="s">
        <v>254</v>
      </c>
      <c r="CI73" s="198"/>
      <c r="CJ73" s="198"/>
      <c r="CK73" s="198"/>
      <c r="CL73" s="225" t="s">
        <v>263</v>
      </c>
      <c r="CM73" s="225"/>
      <c r="CN73" s="225"/>
      <c r="CO73" s="197"/>
      <c r="CP73" s="198"/>
      <c r="CQ73" s="197" t="s">
        <v>264</v>
      </c>
      <c r="CS73" s="197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</row>
    <row r="74" spans="2:134" ht="15">
      <c r="B74"/>
      <c r="C74"/>
      <c r="D74" s="74"/>
      <c r="E74"/>
      <c r="F74"/>
      <c r="G74"/>
      <c r="H74"/>
      <c r="I74"/>
      <c r="J74" s="98"/>
      <c r="K74"/>
      <c r="L74"/>
      <c r="N74"/>
      <c r="O74"/>
      <c r="P74" s="74"/>
      <c r="Q74"/>
      <c r="R74"/>
      <c r="S74"/>
      <c r="T74"/>
      <c r="U74"/>
      <c r="V74" s="98"/>
      <c r="W74"/>
      <c r="X74"/>
      <c r="Z74"/>
      <c r="AA74"/>
      <c r="AB74" s="74"/>
      <c r="AC74"/>
      <c r="AD74"/>
      <c r="AE74"/>
      <c r="AF74"/>
      <c r="AG74"/>
      <c r="AH74"/>
      <c r="AI74" s="98"/>
      <c r="AJ74"/>
      <c r="AK74"/>
      <c r="AM74"/>
      <c r="AN74"/>
      <c r="AO74" s="74"/>
      <c r="AP74"/>
      <c r="AQ74"/>
      <c r="AR74"/>
      <c r="AS74"/>
      <c r="AT74"/>
      <c r="AU74" s="98"/>
      <c r="AV74"/>
      <c r="AW74"/>
      <c r="AY74"/>
      <c r="AZ74"/>
      <c r="BA74" s="74"/>
      <c r="BB74"/>
      <c r="BC74"/>
      <c r="BD74"/>
      <c r="BE74"/>
      <c r="BF74" s="62"/>
      <c r="BG74" s="98"/>
      <c r="BH74" s="62"/>
      <c r="BI74" s="62"/>
      <c r="BK74"/>
      <c r="BL74"/>
      <c r="BM74" s="74"/>
      <c r="BN74"/>
      <c r="BO74"/>
      <c r="BP74"/>
      <c r="BQ74"/>
      <c r="BR74"/>
      <c r="BS74" s="98"/>
      <c r="BT74"/>
      <c r="BU74"/>
      <c r="BW74"/>
      <c r="BX74"/>
      <c r="BY74" s="74"/>
      <c r="BZ74"/>
      <c r="CA74"/>
      <c r="CB74"/>
      <c r="CC74"/>
      <c r="CD74"/>
      <c r="CE74" s="98"/>
      <c r="CF74"/>
      <c r="CG74"/>
      <c r="CI74"/>
      <c r="CJ74"/>
      <c r="CK74" s="74"/>
      <c r="CL74"/>
      <c r="CM74"/>
      <c r="CN74"/>
      <c r="CO74"/>
      <c r="CP74"/>
      <c r="CQ74" s="98"/>
      <c r="CR74"/>
      <c r="CS74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</row>
    <row r="75" spans="22:134" ht="14.25">
      <c r="V75" s="95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</row>
    <row r="76" spans="22:134" ht="14.25">
      <c r="V76" s="95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</row>
    <row r="77" spans="22:134" ht="14.25">
      <c r="V77" s="95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</row>
    <row r="78" spans="22:134" ht="14.25">
      <c r="V78" s="95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</row>
    <row r="79" spans="22:134" ht="14.25">
      <c r="V79" s="95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</row>
    <row r="80" spans="22:134" ht="14.25">
      <c r="V80" s="95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</row>
    <row r="81" spans="22:134" ht="14.25">
      <c r="V81" s="95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</row>
    <row r="82" spans="22:134" ht="14.25">
      <c r="V82" s="95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</row>
    <row r="83" spans="22:134" ht="14.25">
      <c r="V83" s="95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</row>
    <row r="84" spans="22:134" ht="14.25">
      <c r="V84" s="95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</row>
    <row r="85" spans="22:134" ht="14.25">
      <c r="V85" s="95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</row>
    <row r="86" spans="22:134" ht="14.25">
      <c r="V86" s="95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</row>
    <row r="87" spans="22:134" ht="14.25">
      <c r="V87" s="95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</row>
    <row r="88" spans="22:134" ht="14.25">
      <c r="V88" s="95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</row>
    <row r="89" spans="22:134" ht="14.25">
      <c r="V89" s="95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</row>
    <row r="90" spans="22:134" ht="14.25">
      <c r="V90" s="95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</row>
    <row r="91" spans="22:134" ht="14.25">
      <c r="V91" s="95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</row>
    <row r="92" spans="22:134" ht="14.25">
      <c r="V92" s="95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</row>
    <row r="93" spans="22:134" ht="14.25">
      <c r="V93" s="95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</row>
    <row r="94" spans="22:134" ht="14.25">
      <c r="V94" s="95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</row>
    <row r="95" spans="22:134" ht="14.25">
      <c r="V95" s="95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</row>
    <row r="96" spans="22:134" ht="14.25">
      <c r="V96" s="95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</row>
    <row r="97" spans="22:134" ht="14.25">
      <c r="V97" s="95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</row>
    <row r="98" spans="22:134" ht="14.25">
      <c r="V98" s="95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</row>
    <row r="99" spans="22:134" ht="14.25">
      <c r="V99" s="95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</row>
    <row r="100" spans="22:134" ht="14.25">
      <c r="V100" s="95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</row>
    <row r="101" spans="22:134" ht="14.25">
      <c r="V101" s="95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</row>
    <row r="102" spans="22:134" ht="14.25">
      <c r="V102" s="95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</row>
    <row r="103" spans="22:134" ht="14.25">
      <c r="V103" s="95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</row>
    <row r="104" spans="22:134" ht="14.25">
      <c r="V104" s="95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</row>
    <row r="105" spans="22:134" ht="14.25">
      <c r="V105" s="95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</row>
    <row r="106" spans="22:134" ht="14.25">
      <c r="V106" s="95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</row>
    <row r="107" spans="22:134" ht="14.25">
      <c r="V107" s="95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</row>
    <row r="108" spans="22:134" ht="14.25">
      <c r="V108" s="95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</row>
    <row r="109" spans="22:134" ht="14.25">
      <c r="V109" s="95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</row>
    <row r="110" spans="22:134" ht="14.25">
      <c r="V110" s="95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</row>
    <row r="111" spans="22:134" ht="14.25">
      <c r="V111" s="95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</row>
    <row r="112" spans="22:134" ht="14.25">
      <c r="V112" s="95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</row>
    <row r="113" spans="22:134" ht="14.25">
      <c r="V113" s="95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</row>
    <row r="114" spans="22:134" ht="14.25">
      <c r="V114" s="95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</row>
    <row r="115" spans="22:134" ht="14.25">
      <c r="V115" s="95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</row>
    <row r="116" spans="22:134" ht="14.25">
      <c r="V116" s="95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</row>
    <row r="117" spans="22:134" ht="14.25">
      <c r="V117" s="95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</row>
    <row r="118" spans="22:134" ht="14.25">
      <c r="V118" s="95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</row>
    <row r="119" spans="22:134" ht="14.25">
      <c r="V119" s="95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</row>
    <row r="120" spans="22:134" ht="14.25">
      <c r="V120" s="95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</row>
    <row r="121" ht="14.25">
      <c r="V121" s="95"/>
    </row>
    <row r="122" ht="14.25">
      <c r="V122" s="95"/>
    </row>
    <row r="123" ht="14.25">
      <c r="V123" s="95"/>
    </row>
    <row r="124" ht="14.25">
      <c r="V124" s="95"/>
    </row>
    <row r="125" ht="14.25">
      <c r="V125" s="95"/>
    </row>
    <row r="126" ht="14.25">
      <c r="V126" s="95"/>
    </row>
    <row r="127" ht="14.25">
      <c r="V127" s="95"/>
    </row>
    <row r="128" ht="14.25">
      <c r="V128" s="95"/>
    </row>
    <row r="129" ht="14.25">
      <c r="V129" s="95"/>
    </row>
    <row r="130" ht="14.25">
      <c r="V130" s="95"/>
    </row>
    <row r="131" ht="14.25">
      <c r="V131" s="95"/>
    </row>
    <row r="132" ht="14.25">
      <c r="V132" s="95"/>
    </row>
    <row r="133" ht="14.25">
      <c r="V133" s="95"/>
    </row>
    <row r="134" ht="14.25">
      <c r="V134" s="95"/>
    </row>
    <row r="135" ht="14.25">
      <c r="V135" s="95"/>
    </row>
    <row r="136" ht="14.25">
      <c r="V136" s="95"/>
    </row>
    <row r="137" ht="14.25">
      <c r="V137" s="95"/>
    </row>
    <row r="138" ht="14.25">
      <c r="V138" s="95"/>
    </row>
    <row r="139" ht="14.25">
      <c r="V139" s="95"/>
    </row>
    <row r="140" ht="14.25">
      <c r="V140" s="95"/>
    </row>
    <row r="141" ht="14.25">
      <c r="V141" s="95"/>
    </row>
    <row r="142" ht="14.25">
      <c r="V142" s="95"/>
    </row>
    <row r="143" ht="14.25">
      <c r="V143" s="95"/>
    </row>
    <row r="144" ht="14.25">
      <c r="V144" s="95"/>
    </row>
    <row r="145" ht="14.25">
      <c r="V145" s="95"/>
    </row>
    <row r="146" ht="14.25">
      <c r="V146" s="95"/>
    </row>
    <row r="147" ht="14.25">
      <c r="V147" s="95"/>
    </row>
    <row r="148" ht="14.25">
      <c r="V148" s="95"/>
    </row>
    <row r="149" ht="14.25">
      <c r="V149" s="95"/>
    </row>
    <row r="150" ht="14.25">
      <c r="V150" s="95"/>
    </row>
    <row r="151" ht="14.25">
      <c r="V151" s="95"/>
    </row>
    <row r="152" ht="14.25">
      <c r="V152" s="95"/>
    </row>
    <row r="153" ht="14.25">
      <c r="V153" s="95"/>
    </row>
    <row r="154" ht="14.25">
      <c r="V154" s="95"/>
    </row>
  </sheetData>
  <sheetProtection/>
  <mergeCells count="57">
    <mergeCell ref="BL4:BU4"/>
    <mergeCell ref="BJ6:BJ7"/>
    <mergeCell ref="BM6:BQ6"/>
    <mergeCell ref="BR6:BS6"/>
    <mergeCell ref="BT6:BU6"/>
    <mergeCell ref="BK6:BK7"/>
    <mergeCell ref="BL6:BL7"/>
    <mergeCell ref="BJ4:BK4"/>
    <mergeCell ref="AN4:AW4"/>
    <mergeCell ref="AL6:AL7"/>
    <mergeCell ref="CJ4:CS4"/>
    <mergeCell ref="CH6:CH7"/>
    <mergeCell ref="CK6:CO6"/>
    <mergeCell ref="CP6:CQ6"/>
    <mergeCell ref="AZ4:BI4"/>
    <mergeCell ref="AX6:AX7"/>
    <mergeCell ref="BA6:BE6"/>
    <mergeCell ref="BF6:BG6"/>
    <mergeCell ref="BX4:CG4"/>
    <mergeCell ref="BV6:BV7"/>
    <mergeCell ref="BY6:CC6"/>
    <mergeCell ref="CD6:CE6"/>
    <mergeCell ref="CF6:CG6"/>
    <mergeCell ref="BW6:BW7"/>
    <mergeCell ref="CR6:CS6"/>
    <mergeCell ref="AO6:AS6"/>
    <mergeCell ref="AT6:AU6"/>
    <mergeCell ref="AV6:AW6"/>
    <mergeCell ref="CI6:CI7"/>
    <mergeCell ref="CJ6:CJ7"/>
    <mergeCell ref="BH6:BI6"/>
    <mergeCell ref="AY6:AY7"/>
    <mergeCell ref="AZ6:AZ7"/>
    <mergeCell ref="BX6:BX7"/>
    <mergeCell ref="C4:L4"/>
    <mergeCell ref="O4:X4"/>
    <mergeCell ref="AA4:AK4"/>
    <mergeCell ref="AB6:AG6"/>
    <mergeCell ref="AH6:AI6"/>
    <mergeCell ref="AJ6:AK6"/>
    <mergeCell ref="AA6:AA7"/>
    <mergeCell ref="O6:O7"/>
    <mergeCell ref="Z6:Z7"/>
    <mergeCell ref="U6:V6"/>
    <mergeCell ref="M6:M7"/>
    <mergeCell ref="AM6:AM7"/>
    <mergeCell ref="AN6:AN7"/>
    <mergeCell ref="P6:T6"/>
    <mergeCell ref="N6:N7"/>
    <mergeCell ref="W6:X6"/>
    <mergeCell ref="Y6:Y7"/>
    <mergeCell ref="I6:J6"/>
    <mergeCell ref="K6:L6"/>
    <mergeCell ref="A6:A7"/>
    <mergeCell ref="B6:B7"/>
    <mergeCell ref="C6:C7"/>
    <mergeCell ref="D6:H6"/>
  </mergeCells>
  <printOptions/>
  <pageMargins left="0.79" right="0.39" top="0.54" bottom="0.590551181102362" header="0.31496062992126" footer="0.3149606299212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72"/>
  <sheetViews>
    <sheetView zoomScale="85" zoomScaleNormal="85" zoomScalePageLayoutView="0" workbookViewId="0" topLeftCell="A1">
      <selection activeCell="K5" sqref="K5:L5"/>
    </sheetView>
  </sheetViews>
  <sheetFormatPr defaultColWidth="8.796875" defaultRowHeight="15"/>
  <cols>
    <col min="1" max="1" width="2.5" style="107" customWidth="1"/>
    <col min="2" max="2" width="2.5" style="108" customWidth="1"/>
    <col min="3" max="3" width="13.09765625" style="108" customWidth="1"/>
    <col min="4" max="4" width="6.5" style="108" customWidth="1"/>
    <col min="5" max="5" width="2.8984375" style="108" customWidth="1"/>
    <col min="6" max="6" width="2.5" style="108" customWidth="1"/>
    <col min="7" max="9" width="2.8984375" style="108" customWidth="1"/>
    <col min="10" max="10" width="2.09765625" style="114" customWidth="1"/>
    <col min="11" max="11" width="2.5" style="108" customWidth="1"/>
    <col min="12" max="12" width="2.8984375" style="114" customWidth="1"/>
    <col min="13" max="13" width="2.8984375" style="108" customWidth="1"/>
    <col min="14" max="14" width="2.8984375" style="114" customWidth="1"/>
    <col min="15" max="15" width="2" style="108" customWidth="1"/>
    <col min="16" max="17" width="2.8984375" style="108" customWidth="1"/>
    <col min="18" max="18" width="2.3984375" style="108" customWidth="1"/>
    <col min="19" max="19" width="6.59765625" style="108" customWidth="1"/>
    <col min="20" max="30" width="2.59765625" style="108" customWidth="1"/>
    <col min="31" max="31" width="2.19921875" style="108" customWidth="1"/>
    <col min="32" max="32" width="2.59765625" style="108" customWidth="1"/>
    <col min="33" max="33" width="1.8984375" style="108" customWidth="1"/>
    <col min="34" max="34" width="2.09765625" style="108" customWidth="1"/>
    <col min="35" max="35" width="2.59765625" style="108" customWidth="1"/>
    <col min="36" max="36" width="7.09765625" style="108" customWidth="1"/>
    <col min="37" max="37" width="7" style="108" customWidth="1"/>
    <col min="38" max="38" width="7.8984375" style="109" customWidth="1"/>
    <col min="39" max="16384" width="9" style="108" customWidth="1"/>
  </cols>
  <sheetData>
    <row r="1" spans="1:39" ht="18">
      <c r="A1" s="170"/>
      <c r="B1" s="171"/>
      <c r="C1" s="171"/>
      <c r="D1" s="171"/>
      <c r="E1" s="172"/>
      <c r="F1" s="171"/>
      <c r="G1" s="172"/>
      <c r="H1" s="171"/>
      <c r="I1" s="173"/>
      <c r="J1" s="174"/>
      <c r="K1" s="175"/>
      <c r="L1" s="176"/>
      <c r="M1" s="175"/>
      <c r="N1" s="176"/>
      <c r="O1" s="175"/>
      <c r="P1" s="176"/>
      <c r="Q1" s="176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</row>
    <row r="2" spans="1:39" ht="18">
      <c r="A2" s="177"/>
      <c r="B2" s="171"/>
      <c r="C2" s="171"/>
      <c r="D2" s="171"/>
      <c r="E2" s="172"/>
      <c r="F2" s="171"/>
      <c r="G2" s="172"/>
      <c r="H2" s="171"/>
      <c r="I2" s="173"/>
      <c r="J2" s="174"/>
      <c r="K2" s="175"/>
      <c r="L2" s="176"/>
      <c r="M2" s="175"/>
      <c r="N2" s="176"/>
      <c r="O2" s="175"/>
      <c r="P2" s="176"/>
      <c r="Q2" s="176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</row>
    <row r="3" spans="1:39" ht="16.5" customHeight="1">
      <c r="A3" s="174"/>
      <c r="B3" s="174"/>
      <c r="C3" s="177"/>
      <c r="D3" s="178"/>
      <c r="E3" s="179"/>
      <c r="F3" s="178"/>
      <c r="G3" s="179"/>
      <c r="H3" s="178"/>
      <c r="I3" s="175"/>
      <c r="J3" s="176"/>
      <c r="K3" s="175"/>
      <c r="L3" s="176"/>
      <c r="M3" s="175"/>
      <c r="N3" s="176"/>
      <c r="O3" s="175"/>
      <c r="P3" s="176"/>
      <c r="Q3" s="176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</row>
    <row r="4" spans="1:19" ht="8.25" customHeight="1">
      <c r="A4" s="105"/>
      <c r="B4" s="33"/>
      <c r="C4" s="34"/>
      <c r="E4" s="35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30"/>
      <c r="S4" s="31"/>
    </row>
    <row r="5" spans="1:38" ht="86.25" customHeight="1">
      <c r="A5" s="322" t="s">
        <v>0</v>
      </c>
      <c r="B5" s="323" t="s">
        <v>113</v>
      </c>
      <c r="C5" s="324" t="s">
        <v>209</v>
      </c>
      <c r="D5" s="325"/>
      <c r="E5" s="317" t="s">
        <v>215</v>
      </c>
      <c r="F5" s="318"/>
      <c r="G5" s="317" t="s">
        <v>216</v>
      </c>
      <c r="H5" s="318"/>
      <c r="I5" s="317" t="s">
        <v>217</v>
      </c>
      <c r="J5" s="318"/>
      <c r="K5" s="317" t="s">
        <v>218</v>
      </c>
      <c r="L5" s="318"/>
      <c r="M5" s="317" t="s">
        <v>219</v>
      </c>
      <c r="N5" s="318"/>
      <c r="O5" s="317" t="s">
        <v>220</v>
      </c>
      <c r="P5" s="318"/>
      <c r="Q5" s="317" t="s">
        <v>221</v>
      </c>
      <c r="R5" s="318"/>
      <c r="S5" s="319" t="s">
        <v>116</v>
      </c>
      <c r="T5" s="315" t="s">
        <v>222</v>
      </c>
      <c r="U5" s="316"/>
      <c r="V5" s="315" t="s">
        <v>223</v>
      </c>
      <c r="W5" s="316"/>
      <c r="X5" s="315" t="s">
        <v>224</v>
      </c>
      <c r="Y5" s="316"/>
      <c r="Z5" s="315" t="s">
        <v>225</v>
      </c>
      <c r="AA5" s="316"/>
      <c r="AB5" s="315" t="s">
        <v>226</v>
      </c>
      <c r="AC5" s="316"/>
      <c r="AD5" s="315" t="s">
        <v>228</v>
      </c>
      <c r="AE5" s="316"/>
      <c r="AF5" s="315" t="s">
        <v>227</v>
      </c>
      <c r="AG5" s="316"/>
      <c r="AH5" s="315" t="s">
        <v>229</v>
      </c>
      <c r="AI5" s="316"/>
      <c r="AJ5" s="312" t="s">
        <v>129</v>
      </c>
      <c r="AK5" s="312" t="s">
        <v>130</v>
      </c>
      <c r="AL5" s="312" t="s">
        <v>127</v>
      </c>
    </row>
    <row r="6" spans="1:38" ht="13.5" customHeight="1">
      <c r="A6" s="322"/>
      <c r="B6" s="323"/>
      <c r="C6" s="326"/>
      <c r="D6" s="327"/>
      <c r="E6" s="310" t="s">
        <v>210</v>
      </c>
      <c r="F6" s="311"/>
      <c r="G6" s="310" t="s">
        <v>211</v>
      </c>
      <c r="H6" s="311"/>
      <c r="I6" s="310" t="s">
        <v>212</v>
      </c>
      <c r="J6" s="311"/>
      <c r="K6" s="310" t="s">
        <v>212</v>
      </c>
      <c r="L6" s="311"/>
      <c r="M6" s="310" t="s">
        <v>213</v>
      </c>
      <c r="N6" s="311"/>
      <c r="O6" s="310" t="s">
        <v>213</v>
      </c>
      <c r="P6" s="311"/>
      <c r="Q6" s="310" t="s">
        <v>214</v>
      </c>
      <c r="R6" s="311"/>
      <c r="S6" s="320"/>
      <c r="T6" s="310" t="s">
        <v>212</v>
      </c>
      <c r="U6" s="311"/>
      <c r="V6" s="310" t="s">
        <v>214</v>
      </c>
      <c r="W6" s="311"/>
      <c r="X6" s="310" t="s">
        <v>212</v>
      </c>
      <c r="Y6" s="311"/>
      <c r="Z6" s="310" t="s">
        <v>212</v>
      </c>
      <c r="AA6" s="311"/>
      <c r="AB6" s="310" t="s">
        <v>213</v>
      </c>
      <c r="AC6" s="311"/>
      <c r="AD6" s="310" t="s">
        <v>211</v>
      </c>
      <c r="AE6" s="311"/>
      <c r="AF6" s="310" t="s">
        <v>211</v>
      </c>
      <c r="AG6" s="311"/>
      <c r="AH6" s="310" t="s">
        <v>213</v>
      </c>
      <c r="AI6" s="311"/>
      <c r="AJ6" s="313"/>
      <c r="AK6" s="313"/>
      <c r="AL6" s="313"/>
    </row>
    <row r="7" spans="1:38" ht="13.5" customHeight="1">
      <c r="A7" s="322"/>
      <c r="B7" s="323"/>
      <c r="C7" s="328"/>
      <c r="D7" s="329"/>
      <c r="E7" s="110" t="s">
        <v>117</v>
      </c>
      <c r="F7" s="110" t="s">
        <v>118</v>
      </c>
      <c r="G7" s="110" t="s">
        <v>117</v>
      </c>
      <c r="H7" s="110" t="s">
        <v>118</v>
      </c>
      <c r="I7" s="110" t="s">
        <v>117</v>
      </c>
      <c r="J7" s="110" t="s">
        <v>118</v>
      </c>
      <c r="K7" s="110" t="s">
        <v>117</v>
      </c>
      <c r="L7" s="110" t="s">
        <v>118</v>
      </c>
      <c r="M7" s="110" t="s">
        <v>117</v>
      </c>
      <c r="N7" s="110" t="s">
        <v>118</v>
      </c>
      <c r="O7" s="110" t="s">
        <v>117</v>
      </c>
      <c r="P7" s="110" t="s">
        <v>118</v>
      </c>
      <c r="Q7" s="110" t="s">
        <v>117</v>
      </c>
      <c r="R7" s="110" t="s">
        <v>118</v>
      </c>
      <c r="S7" s="321"/>
      <c r="T7" s="104" t="s">
        <v>117</v>
      </c>
      <c r="U7" s="104" t="s">
        <v>118</v>
      </c>
      <c r="V7" s="104" t="s">
        <v>117</v>
      </c>
      <c r="W7" s="104" t="s">
        <v>118</v>
      </c>
      <c r="X7" s="104" t="s">
        <v>117</v>
      </c>
      <c r="Y7" s="104" t="s">
        <v>118</v>
      </c>
      <c r="Z7" s="104" t="s">
        <v>117</v>
      </c>
      <c r="AA7" s="104" t="s">
        <v>118</v>
      </c>
      <c r="AB7" s="104" t="s">
        <v>117</v>
      </c>
      <c r="AC7" s="104" t="s">
        <v>118</v>
      </c>
      <c r="AD7" s="104" t="s">
        <v>117</v>
      </c>
      <c r="AE7" s="104" t="s">
        <v>118</v>
      </c>
      <c r="AF7" s="104" t="s">
        <v>117</v>
      </c>
      <c r="AG7" s="104" t="s">
        <v>118</v>
      </c>
      <c r="AH7" s="104" t="s">
        <v>117</v>
      </c>
      <c r="AI7" s="104" t="s">
        <v>118</v>
      </c>
      <c r="AJ7" s="314"/>
      <c r="AK7" s="314"/>
      <c r="AL7" s="314"/>
    </row>
    <row r="8" spans="1:38" s="112" customFormat="1" ht="14.25" customHeight="1">
      <c r="A8" s="106">
        <v>1</v>
      </c>
      <c r="B8" s="43"/>
      <c r="C8" s="122" t="s">
        <v>4</v>
      </c>
      <c r="D8" s="123" t="s">
        <v>5</v>
      </c>
      <c r="E8" s="48">
        <f>Ky1!K8</f>
        <v>6</v>
      </c>
      <c r="F8" s="43"/>
      <c r="G8" s="48">
        <f>Ky1!W8</f>
        <v>8</v>
      </c>
      <c r="H8" s="43"/>
      <c r="I8" s="48">
        <f>Ky1!BH8</f>
        <v>6</v>
      </c>
      <c r="J8" s="43"/>
      <c r="K8" s="45">
        <f>Ky1!AV8</f>
        <v>8</v>
      </c>
      <c r="L8" s="48"/>
      <c r="M8" s="45">
        <f>Ky1!BT8</f>
        <v>6</v>
      </c>
      <c r="N8" s="48"/>
      <c r="O8" s="45">
        <f>Ky1!CF8</f>
        <v>4</v>
      </c>
      <c r="P8" s="45">
        <f>Ky1!CG8</f>
        <v>6</v>
      </c>
      <c r="Q8" s="45">
        <f>Ky1!AJ8</f>
        <v>5</v>
      </c>
      <c r="R8" s="48"/>
      <c r="S8" s="111">
        <f>ROUND((MAX(E8,F8)*4+MAX(G8,H8)*2+MAX(I8,J8)*5+MAX(K8,L8)*5+MAX(M8,N8)*3+MAX(O8,P8)*3+MAX(Q8,R8)*6)/28,2)</f>
        <v>6.29</v>
      </c>
      <c r="T8" s="231">
        <f>Ky2!K8</f>
        <v>5</v>
      </c>
      <c r="U8" s="113"/>
      <c r="V8" s="113">
        <f>Ky2!AJ8</f>
        <v>5</v>
      </c>
      <c r="W8" s="113"/>
      <c r="X8" s="113">
        <f>Ky2!W8</f>
        <v>5</v>
      </c>
      <c r="Y8" s="113">
        <f>Ky2!X8</f>
        <v>0</v>
      </c>
      <c r="Z8" s="113">
        <f>Ky2!BH8</f>
        <v>4</v>
      </c>
      <c r="AA8" s="113">
        <f>Ky2!BI8</f>
        <v>7</v>
      </c>
      <c r="AB8" s="113">
        <f>Ky2!AV8</f>
        <v>5</v>
      </c>
      <c r="AC8" s="113"/>
      <c r="AD8" s="113">
        <f>Ky2!CF8</f>
        <v>7</v>
      </c>
      <c r="AE8" s="113"/>
      <c r="AF8" s="45">
        <f>Ky2!CR8</f>
        <v>5</v>
      </c>
      <c r="AG8" s="113"/>
      <c r="AH8" s="113">
        <f>Ky2!BT8</f>
        <v>5</v>
      </c>
      <c r="AI8" s="113"/>
      <c r="AJ8" s="111">
        <f>ROUND((MAX(T8,U8)*5+MAX(V8,W8)*6+MAX(X8,Y8)*5+MAX(Z8,AA8)*5+MAX(AB8,AC8)*3+MAX(AD8,AE8)*2+MAX(AF8,AG8)*2+MAX(AH8,AI8)*3)/31,2)</f>
        <v>5.45</v>
      </c>
      <c r="AK8" s="111">
        <f>(S8*28+AJ8*31)/59</f>
        <v>5.848644067796611</v>
      </c>
      <c r="AL8" s="117" t="str">
        <f>IF(AK8&gt;=8,"Giái",IF(AK8&gt;=7,"Kh¸",IF(AK8&gt;=6,"TB Kh¸",IF(AK8&gt;=5,"TB",IF(AK8&gt;=4,"YÕu",IF(AK8&lt;4,"KÐm"))))))</f>
        <v>TB</v>
      </c>
    </row>
    <row r="9" spans="1:38" s="112" customFormat="1" ht="14.25" customHeight="1">
      <c r="A9" s="106">
        <v>2</v>
      </c>
      <c r="B9" s="43"/>
      <c r="C9" s="122" t="s">
        <v>6</v>
      </c>
      <c r="D9" s="123" t="s">
        <v>7</v>
      </c>
      <c r="E9" s="48">
        <f>Ky1!K9</f>
        <v>5</v>
      </c>
      <c r="F9" s="43"/>
      <c r="G9" s="48">
        <f>Ky1!W9</f>
        <v>8</v>
      </c>
      <c r="H9" s="43"/>
      <c r="I9" s="48">
        <f>Ky1!BH9</f>
        <v>8</v>
      </c>
      <c r="J9" s="43"/>
      <c r="K9" s="45">
        <f>Ky1!AV9</f>
        <v>8</v>
      </c>
      <c r="L9" s="48"/>
      <c r="M9" s="45">
        <f>Ky1!BT9</f>
        <v>3</v>
      </c>
      <c r="N9" s="45">
        <f>Ky1!BU9</f>
        <v>6</v>
      </c>
      <c r="O9" s="45">
        <f>Ky1!CF9</f>
        <v>4</v>
      </c>
      <c r="P9" s="45">
        <f>Ky1!CG9</f>
        <v>5</v>
      </c>
      <c r="Q9" s="45">
        <f>Ky1!AJ9</f>
        <v>7</v>
      </c>
      <c r="R9" s="48"/>
      <c r="S9" s="111">
        <f aca="true" t="shared" si="0" ref="S9:S65">ROUND((MAX(E9,F9)*4+MAX(G9,H9)*2+MAX(I9,J9)*5+MAX(K9,L9)*5+MAX(M9,N9)*3+MAX(O9,P9)*3+MAX(Q9,R9)*6)/28,2)</f>
        <v>6.82</v>
      </c>
      <c r="T9" s="231">
        <f>Ky2!K9</f>
        <v>5</v>
      </c>
      <c r="U9" s="53"/>
      <c r="V9" s="113">
        <f>Ky2!AJ9</f>
        <v>6</v>
      </c>
      <c r="W9" s="53"/>
      <c r="X9" s="113">
        <f>Ky2!W9</f>
        <v>6</v>
      </c>
      <c r="Y9" s="53"/>
      <c r="Z9" s="113">
        <f>Ky2!BH9</f>
        <v>5</v>
      </c>
      <c r="AA9" s="53"/>
      <c r="AB9" s="113">
        <f>Ky2!AV9</f>
        <v>5</v>
      </c>
      <c r="AC9" s="113">
        <f>Ky2!AW9</f>
        <v>6</v>
      </c>
      <c r="AD9" s="113">
        <f>Ky2!CF9</f>
        <v>7</v>
      </c>
      <c r="AE9" s="113"/>
      <c r="AF9" s="45">
        <f>Ky2!CR9</f>
        <v>6</v>
      </c>
      <c r="AG9" s="113"/>
      <c r="AH9" s="113">
        <f>Ky2!BT9</f>
        <v>6</v>
      </c>
      <c r="AI9" s="113"/>
      <c r="AJ9" s="111">
        <f aca="true" t="shared" si="1" ref="AJ9:AJ65">ROUND((MAX(T9,U9)*5+MAX(V9,W9)*6+MAX(X9,Y9)*5+MAX(Z9,AA9)*5+MAX(AB9,AC9)*3+MAX(AD9,AE9)*2+MAX(AF9,AG9)*2+MAX(AH9,AI9)*3)/31,2)</f>
        <v>5.74</v>
      </c>
      <c r="AK9" s="111">
        <f aca="true" t="shared" si="2" ref="AK9:AK66">(S9*28+AJ9*31)/59</f>
        <v>6.252542372881355</v>
      </c>
      <c r="AL9" s="117" t="str">
        <f aca="true" t="shared" si="3" ref="AL9:AL66">IF(AK9&gt;=8,"Giái",IF(AK9&gt;=7,"Kh¸",IF(AK9&gt;=6,"TB Kh¸",IF(AK9&gt;=5,"TB",IF(AK9&gt;=4,"YÕu",IF(AK9&lt;4,"KÐm"))))))</f>
        <v>TB Kh¸</v>
      </c>
    </row>
    <row r="10" spans="1:38" s="112" customFormat="1" ht="14.25" customHeight="1">
      <c r="A10" s="106">
        <v>3</v>
      </c>
      <c r="B10" s="43"/>
      <c r="C10" s="122" t="s">
        <v>8</v>
      </c>
      <c r="D10" s="123" t="s">
        <v>9</v>
      </c>
      <c r="E10" s="48">
        <f>Ky1!K10</f>
        <v>7</v>
      </c>
      <c r="F10" s="48"/>
      <c r="G10" s="48">
        <f>Ky1!W10</f>
        <v>7</v>
      </c>
      <c r="H10" s="43"/>
      <c r="I10" s="48">
        <f>Ky1!BH10</f>
        <v>7</v>
      </c>
      <c r="J10" s="43"/>
      <c r="K10" s="45">
        <f>Ky1!AV10</f>
        <v>8</v>
      </c>
      <c r="L10" s="48"/>
      <c r="M10" s="45">
        <f>Ky1!BT10</f>
        <v>2</v>
      </c>
      <c r="N10" s="45">
        <f>Ky1!BU10</f>
        <v>5</v>
      </c>
      <c r="O10" s="45">
        <f>Ky1!CF10</f>
        <v>5</v>
      </c>
      <c r="P10" s="43"/>
      <c r="Q10" s="45">
        <f>Ky1!AJ10</f>
        <v>6</v>
      </c>
      <c r="R10" s="48"/>
      <c r="S10" s="111">
        <f t="shared" si="0"/>
        <v>6.54</v>
      </c>
      <c r="T10" s="231">
        <f>Ky2!K10</f>
        <v>5</v>
      </c>
      <c r="U10" s="53"/>
      <c r="V10" s="113">
        <f>Ky2!AJ10</f>
        <v>4</v>
      </c>
      <c r="W10" s="113">
        <f>Ky2!AK10</f>
        <v>0</v>
      </c>
      <c r="X10" s="113">
        <f>Ky2!W10</f>
        <v>4</v>
      </c>
      <c r="Y10" s="113">
        <f>Ky2!X10</f>
        <v>0</v>
      </c>
      <c r="Z10" s="113">
        <f>Ky2!BH10</f>
        <v>3</v>
      </c>
      <c r="AA10" s="113">
        <f>Ky2!BI10</f>
        <v>7</v>
      </c>
      <c r="AB10" s="113">
        <f>Ky2!AV10</f>
        <v>2</v>
      </c>
      <c r="AC10" s="113">
        <f>Ky2!AW10</f>
        <v>5</v>
      </c>
      <c r="AD10" s="113">
        <f>Ky2!CF10</f>
        <v>7</v>
      </c>
      <c r="AE10" s="113"/>
      <c r="AF10" s="45">
        <f>Ky2!CR10</f>
        <v>5</v>
      </c>
      <c r="AG10" s="113"/>
      <c r="AH10" s="113">
        <f>Ky2!BT10</f>
        <v>4</v>
      </c>
      <c r="AI10" s="113">
        <f>Ky2!BU10</f>
        <v>0</v>
      </c>
      <c r="AJ10" s="111">
        <f t="shared" si="1"/>
        <v>5</v>
      </c>
      <c r="AK10" s="111">
        <f t="shared" si="2"/>
        <v>5.730847457627119</v>
      </c>
      <c r="AL10" s="117" t="str">
        <f t="shared" si="3"/>
        <v>TB</v>
      </c>
    </row>
    <row r="11" spans="1:38" s="112" customFormat="1" ht="14.25" customHeight="1">
      <c r="A11" s="106">
        <v>4</v>
      </c>
      <c r="B11" s="43"/>
      <c r="C11" s="122" t="s">
        <v>10</v>
      </c>
      <c r="D11" s="123" t="s">
        <v>11</v>
      </c>
      <c r="E11" s="48">
        <f>Ky1!K11</f>
        <v>7</v>
      </c>
      <c r="F11" s="43"/>
      <c r="G11" s="48">
        <f>Ky1!W11</f>
        <v>8</v>
      </c>
      <c r="H11" s="43"/>
      <c r="I11" s="48">
        <f>Ky1!BH11</f>
        <v>6</v>
      </c>
      <c r="J11" s="48"/>
      <c r="K11" s="45">
        <f>Ky1!AV11</f>
        <v>7</v>
      </c>
      <c r="L11" s="43"/>
      <c r="M11" s="45">
        <f>Ky1!BT11</f>
        <v>2</v>
      </c>
      <c r="N11" s="45">
        <f>Ky1!BU11</f>
        <v>5</v>
      </c>
      <c r="O11" s="45">
        <f>Ky1!CF11</f>
        <v>4</v>
      </c>
      <c r="P11" s="45">
        <f>Ky1!CG11</f>
        <v>5</v>
      </c>
      <c r="Q11" s="45">
        <f>Ky1!AJ11</f>
        <v>7</v>
      </c>
      <c r="R11" s="48"/>
      <c r="S11" s="111">
        <f t="shared" si="0"/>
        <v>6.46</v>
      </c>
      <c r="T11" s="231">
        <f>Ky2!K11</f>
        <v>5</v>
      </c>
      <c r="U11" s="53"/>
      <c r="V11" s="113">
        <f>Ky2!AJ11</f>
        <v>5</v>
      </c>
      <c r="W11" s="53"/>
      <c r="X11" s="113">
        <f>Ky2!W11</f>
        <v>5</v>
      </c>
      <c r="Y11" s="53"/>
      <c r="Z11" s="113">
        <f>Ky2!BH11</f>
        <v>2</v>
      </c>
      <c r="AA11" s="113">
        <f>Ky2!BI11</f>
        <v>6</v>
      </c>
      <c r="AB11" s="113">
        <f>Ky2!AV11</f>
        <v>3</v>
      </c>
      <c r="AC11" s="113">
        <f>Ky2!AW11</f>
        <v>6</v>
      </c>
      <c r="AD11" s="113">
        <f>Ky2!CF11</f>
        <v>6</v>
      </c>
      <c r="AE11" s="113"/>
      <c r="AF11" s="45">
        <f>Ky2!CR11</f>
        <v>6</v>
      </c>
      <c r="AG11" s="113"/>
      <c r="AH11" s="113">
        <f>Ky2!BT11</f>
        <v>5</v>
      </c>
      <c r="AI11" s="113"/>
      <c r="AJ11" s="111">
        <f t="shared" si="1"/>
        <v>5.39</v>
      </c>
      <c r="AK11" s="111">
        <f t="shared" si="2"/>
        <v>5.897796610169492</v>
      </c>
      <c r="AL11" s="117" t="str">
        <f t="shared" si="3"/>
        <v>TB</v>
      </c>
    </row>
    <row r="12" spans="1:38" s="112" customFormat="1" ht="14.25" customHeight="1">
      <c r="A12" s="106">
        <v>5</v>
      </c>
      <c r="B12" s="43"/>
      <c r="C12" s="122" t="s">
        <v>12</v>
      </c>
      <c r="D12" s="123" t="s">
        <v>13</v>
      </c>
      <c r="E12" s="48">
        <f>Ky1!K12</f>
        <v>8</v>
      </c>
      <c r="F12" s="43"/>
      <c r="G12" s="48">
        <f>Ky1!W12</f>
        <v>8</v>
      </c>
      <c r="H12" s="43"/>
      <c r="I12" s="48">
        <f>Ky1!BH12</f>
        <v>8</v>
      </c>
      <c r="J12" s="43"/>
      <c r="K12" s="45">
        <f>Ky1!AV12</f>
        <v>9</v>
      </c>
      <c r="L12" s="43"/>
      <c r="M12" s="45">
        <f>Ky1!BT12</f>
        <v>5</v>
      </c>
      <c r="N12" s="48"/>
      <c r="O12" s="45">
        <f>Ky1!CF12</f>
        <v>5</v>
      </c>
      <c r="P12" s="43"/>
      <c r="Q12" s="45">
        <f>Ky1!AJ12</f>
        <v>6</v>
      </c>
      <c r="R12" s="48"/>
      <c r="S12" s="111">
        <f t="shared" si="0"/>
        <v>7.11</v>
      </c>
      <c r="T12" s="231">
        <f>Ky2!K12</f>
        <v>6</v>
      </c>
      <c r="U12" s="53"/>
      <c r="V12" s="113">
        <f>Ky2!AJ12</f>
        <v>5</v>
      </c>
      <c r="W12" s="53"/>
      <c r="X12" s="113">
        <f>Ky2!W12</f>
        <v>7</v>
      </c>
      <c r="Y12" s="53"/>
      <c r="Z12" s="113">
        <f>Ky2!BH12</f>
        <v>7</v>
      </c>
      <c r="AA12" s="53"/>
      <c r="AB12" s="113">
        <f>Ky2!AV12</f>
        <v>6</v>
      </c>
      <c r="AC12" s="113"/>
      <c r="AD12" s="113">
        <f>Ky2!CF12</f>
        <v>8</v>
      </c>
      <c r="AE12" s="113"/>
      <c r="AF12" s="45">
        <f>Ky2!CR12</f>
        <v>7</v>
      </c>
      <c r="AG12" s="113"/>
      <c r="AH12" s="113">
        <f>Ky2!BT12</f>
        <v>8</v>
      </c>
      <c r="AI12" s="113"/>
      <c r="AJ12" s="111">
        <f t="shared" si="1"/>
        <v>6.52</v>
      </c>
      <c r="AK12" s="111">
        <f t="shared" si="2"/>
        <v>6.8</v>
      </c>
      <c r="AL12" s="117" t="str">
        <f t="shared" si="3"/>
        <v>TB Kh¸</v>
      </c>
    </row>
    <row r="13" spans="1:38" s="112" customFormat="1" ht="14.25" customHeight="1">
      <c r="A13" s="106">
        <v>6</v>
      </c>
      <c r="B13" s="43"/>
      <c r="C13" s="122" t="s">
        <v>6</v>
      </c>
      <c r="D13" s="123" t="s">
        <v>13</v>
      </c>
      <c r="E13" s="48">
        <f>Ky1!K13</f>
        <v>7</v>
      </c>
      <c r="F13" s="48"/>
      <c r="G13" s="48">
        <f>Ky1!W13</f>
        <v>8</v>
      </c>
      <c r="H13" s="43"/>
      <c r="I13" s="48">
        <f>Ky1!BH13</f>
        <v>7</v>
      </c>
      <c r="J13" s="48"/>
      <c r="K13" s="45">
        <f>Ky1!AV13</f>
        <v>8</v>
      </c>
      <c r="L13" s="48"/>
      <c r="M13" s="45">
        <f>Ky1!BT13</f>
        <v>3</v>
      </c>
      <c r="N13" s="45">
        <f>Ky1!BU13</f>
        <v>4</v>
      </c>
      <c r="O13" s="45">
        <f>Ky1!CF13</f>
        <v>5</v>
      </c>
      <c r="P13" s="43"/>
      <c r="Q13" s="45">
        <f>Ky1!AJ13</f>
        <v>7</v>
      </c>
      <c r="R13" s="48"/>
      <c r="S13" s="111">
        <f t="shared" si="0"/>
        <v>6.71</v>
      </c>
      <c r="T13" s="231">
        <f>Ky2!K13</f>
        <v>5</v>
      </c>
      <c r="U13" s="53"/>
      <c r="V13" s="113">
        <f>Ky2!AJ13</f>
        <v>4</v>
      </c>
      <c r="W13" s="113">
        <f>Ky2!AK13</f>
        <v>5</v>
      </c>
      <c r="X13" s="113">
        <f>Ky2!W13</f>
        <v>4</v>
      </c>
      <c r="Y13" s="113">
        <f>Ky2!X13</f>
        <v>3</v>
      </c>
      <c r="Z13" s="113">
        <f>Ky2!BH13</f>
        <v>2</v>
      </c>
      <c r="AA13" s="113">
        <f>Ky2!BI13</f>
        <v>5</v>
      </c>
      <c r="AB13" s="113">
        <f>Ky2!AV13</f>
        <v>5</v>
      </c>
      <c r="AC13" s="113"/>
      <c r="AD13" s="113">
        <f>Ky2!CF13</f>
        <v>5</v>
      </c>
      <c r="AE13" s="113"/>
      <c r="AF13" s="45">
        <f>Ky2!CR13</f>
        <v>7</v>
      </c>
      <c r="AG13" s="113"/>
      <c r="AH13" s="113">
        <f>Ky2!BT13</f>
        <v>4</v>
      </c>
      <c r="AI13" s="113">
        <f>Ky2!BU13</f>
        <v>7</v>
      </c>
      <c r="AJ13" s="111">
        <f t="shared" si="1"/>
        <v>5.16</v>
      </c>
      <c r="AK13" s="111">
        <f t="shared" si="2"/>
        <v>5.895593220338983</v>
      </c>
      <c r="AL13" s="117" t="str">
        <f t="shared" si="3"/>
        <v>TB</v>
      </c>
    </row>
    <row r="14" spans="1:38" s="112" customFormat="1" ht="14.25" customHeight="1">
      <c r="A14" s="106">
        <v>7</v>
      </c>
      <c r="B14" s="43"/>
      <c r="C14" s="122" t="s">
        <v>14</v>
      </c>
      <c r="D14" s="123" t="s">
        <v>13</v>
      </c>
      <c r="E14" s="48">
        <f>Ky1!K14</f>
        <v>5</v>
      </c>
      <c r="F14" s="48"/>
      <c r="G14" s="48">
        <f>Ky1!W14</f>
        <v>8</v>
      </c>
      <c r="H14" s="43"/>
      <c r="I14" s="48">
        <f>Ky1!BH14</f>
        <v>5</v>
      </c>
      <c r="J14" s="48"/>
      <c r="K14" s="45">
        <f>Ky1!AV14</f>
        <v>8</v>
      </c>
      <c r="L14" s="48"/>
      <c r="M14" s="45">
        <f>Ky1!BT14</f>
        <v>2</v>
      </c>
      <c r="N14" s="45">
        <f>Ky1!BU14</f>
        <v>5</v>
      </c>
      <c r="O14" s="45">
        <f>Ky1!CF14</f>
        <v>4</v>
      </c>
      <c r="P14" s="45">
        <f>Ky1!CG14</f>
        <v>6</v>
      </c>
      <c r="Q14" s="45">
        <f>Ky1!AJ14</f>
        <v>6</v>
      </c>
      <c r="R14" s="48"/>
      <c r="S14" s="111">
        <f t="shared" si="0"/>
        <v>6.07</v>
      </c>
      <c r="T14" s="231">
        <f>Ky2!K14</f>
        <v>5</v>
      </c>
      <c r="U14" s="53"/>
      <c r="V14" s="113">
        <f>Ky2!AJ14</f>
        <v>4</v>
      </c>
      <c r="W14" s="113">
        <f>Ky2!AK14</f>
        <v>6</v>
      </c>
      <c r="X14" s="113">
        <f>Ky2!W14</f>
        <v>7</v>
      </c>
      <c r="Y14" s="53"/>
      <c r="Z14" s="113">
        <f>Ky2!BH14</f>
        <v>5</v>
      </c>
      <c r="AA14" s="53"/>
      <c r="AB14" s="113">
        <f>Ky2!AV14</f>
        <v>4</v>
      </c>
      <c r="AC14" s="113">
        <f>Ky2!AW14</f>
        <v>5</v>
      </c>
      <c r="AD14" s="113">
        <f>Ky2!CF14</f>
        <v>8</v>
      </c>
      <c r="AE14" s="113"/>
      <c r="AF14" s="45">
        <f>Ky2!CR14</f>
        <v>6</v>
      </c>
      <c r="AG14" s="113"/>
      <c r="AH14" s="113">
        <f>Ky2!BT14</f>
        <v>6</v>
      </c>
      <c r="AI14" s="113"/>
      <c r="AJ14" s="111">
        <f t="shared" si="1"/>
        <v>5.87</v>
      </c>
      <c r="AK14" s="111">
        <f t="shared" si="2"/>
        <v>5.9649152542372885</v>
      </c>
      <c r="AL14" s="117" t="str">
        <f t="shared" si="3"/>
        <v>TB</v>
      </c>
    </row>
    <row r="15" spans="1:38" s="112" customFormat="1" ht="14.25" customHeight="1">
      <c r="A15" s="106">
        <v>8</v>
      </c>
      <c r="B15" s="43"/>
      <c r="C15" s="122" t="s">
        <v>15</v>
      </c>
      <c r="D15" s="123" t="s">
        <v>16</v>
      </c>
      <c r="E15" s="48">
        <f>Ky1!K15</f>
        <v>4</v>
      </c>
      <c r="F15" s="48">
        <f>Ky1!L15</f>
        <v>6</v>
      </c>
      <c r="G15" s="48">
        <f>Ky1!W15</f>
        <v>7</v>
      </c>
      <c r="H15" s="43"/>
      <c r="I15" s="48">
        <f>Ky1!BH15</f>
        <v>3</v>
      </c>
      <c r="J15" s="48">
        <f>Ky1!BI15</f>
        <v>6</v>
      </c>
      <c r="K15" s="45">
        <f>Ky1!AV15</f>
        <v>6</v>
      </c>
      <c r="L15" s="48"/>
      <c r="M15" s="45">
        <f>Ky1!BT15</f>
        <v>3</v>
      </c>
      <c r="N15" s="45">
        <f>Ky1!BU15</f>
        <v>5</v>
      </c>
      <c r="O15" s="45">
        <f>Ky1!CF15</f>
        <v>3</v>
      </c>
      <c r="P15" s="45">
        <f>Ky1!CG15</f>
        <v>5</v>
      </c>
      <c r="Q15" s="45">
        <f>Ky1!AJ15</f>
        <v>6</v>
      </c>
      <c r="R15" s="48"/>
      <c r="S15" s="111">
        <f t="shared" si="0"/>
        <v>5.86</v>
      </c>
      <c r="T15" s="231">
        <f>Ky2!K15</f>
        <v>5</v>
      </c>
      <c r="U15" s="53"/>
      <c r="V15" s="113">
        <f>Ky2!AJ15</f>
        <v>4</v>
      </c>
      <c r="W15" s="113">
        <f>Ky2!AK15</f>
        <v>5</v>
      </c>
      <c r="X15" s="113">
        <f>Ky2!W15</f>
        <v>5</v>
      </c>
      <c r="Y15" s="53"/>
      <c r="Z15" s="113">
        <f>Ky2!BH15</f>
        <v>6</v>
      </c>
      <c r="AA15" s="53"/>
      <c r="AB15" s="113">
        <f>Ky2!AV15</f>
        <v>4</v>
      </c>
      <c r="AC15" s="113">
        <f>Ky2!AW15</f>
        <v>5</v>
      </c>
      <c r="AD15" s="113">
        <f>Ky2!CF15</f>
        <v>7</v>
      </c>
      <c r="AE15" s="113"/>
      <c r="AF15" s="45">
        <f>Ky2!CR15</f>
        <v>5</v>
      </c>
      <c r="AG15" s="113"/>
      <c r="AH15" s="113">
        <f>Ky2!BT15</f>
        <v>4</v>
      </c>
      <c r="AI15" s="113">
        <f>Ky2!BU15</f>
        <v>5</v>
      </c>
      <c r="AJ15" s="111">
        <f t="shared" si="1"/>
        <v>5.29</v>
      </c>
      <c r="AK15" s="111">
        <f t="shared" si="2"/>
        <v>5.560508474576272</v>
      </c>
      <c r="AL15" s="117" t="str">
        <f t="shared" si="3"/>
        <v>TB</v>
      </c>
    </row>
    <row r="16" spans="1:38" s="112" customFormat="1" ht="14.25" customHeight="1">
      <c r="A16" s="106">
        <v>9</v>
      </c>
      <c r="B16" s="43"/>
      <c r="C16" s="122" t="s">
        <v>17</v>
      </c>
      <c r="D16" s="123" t="s">
        <v>18</v>
      </c>
      <c r="E16" s="48">
        <f>Ky1!K16</f>
        <v>5</v>
      </c>
      <c r="F16" s="43"/>
      <c r="G16" s="48">
        <f>Ky1!W16</f>
        <v>7</v>
      </c>
      <c r="H16" s="43"/>
      <c r="I16" s="48">
        <f>Ky1!BH16</f>
        <v>5</v>
      </c>
      <c r="J16" s="48"/>
      <c r="K16" s="45">
        <f>Ky1!AV16</f>
        <v>6</v>
      </c>
      <c r="L16" s="43"/>
      <c r="M16" s="45">
        <f>Ky1!BT16</f>
        <v>5</v>
      </c>
      <c r="N16" s="48"/>
      <c r="O16" s="45">
        <f>Ky1!CF16</f>
        <v>4</v>
      </c>
      <c r="P16" s="45">
        <f>Ky1!CG16</f>
        <v>5</v>
      </c>
      <c r="Q16" s="45">
        <f>Ky1!AJ16</f>
        <v>6</v>
      </c>
      <c r="R16" s="48"/>
      <c r="S16" s="111">
        <f t="shared" si="0"/>
        <v>5.54</v>
      </c>
      <c r="T16" s="231">
        <f>Ky2!K16</f>
        <v>5</v>
      </c>
      <c r="U16" s="53"/>
      <c r="V16" s="113">
        <f>Ky2!AJ16</f>
        <v>3</v>
      </c>
      <c r="W16" s="113">
        <f>Ky2!AK16</f>
        <v>5</v>
      </c>
      <c r="X16" s="113">
        <f>Ky2!W16</f>
        <v>4</v>
      </c>
      <c r="Y16" s="113">
        <f>Ky2!X16</f>
        <v>2</v>
      </c>
      <c r="Z16" s="113">
        <f>Ky2!BH16</f>
        <v>5</v>
      </c>
      <c r="AA16" s="53"/>
      <c r="AB16" s="113">
        <f>Ky2!AV16</f>
        <v>2</v>
      </c>
      <c r="AC16" s="113">
        <f>Ky2!AW16</f>
        <v>6</v>
      </c>
      <c r="AD16" s="113">
        <f>Ky2!CF16</f>
        <v>7</v>
      </c>
      <c r="AE16" s="113"/>
      <c r="AF16" s="45">
        <f>Ky2!CR16</f>
        <v>5</v>
      </c>
      <c r="AG16" s="113"/>
      <c r="AH16" s="113">
        <f>Ky2!BT16</f>
        <v>5</v>
      </c>
      <c r="AI16" s="113"/>
      <c r="AJ16" s="111">
        <f t="shared" si="1"/>
        <v>5.06</v>
      </c>
      <c r="AK16" s="111">
        <f t="shared" si="2"/>
        <v>5.287796610169492</v>
      </c>
      <c r="AL16" s="117" t="str">
        <f t="shared" si="3"/>
        <v>TB</v>
      </c>
    </row>
    <row r="17" spans="1:38" s="112" customFormat="1" ht="14.25" customHeight="1">
      <c r="A17" s="106">
        <v>10</v>
      </c>
      <c r="B17" s="43"/>
      <c r="C17" s="122" t="s">
        <v>19</v>
      </c>
      <c r="D17" s="123" t="s">
        <v>20</v>
      </c>
      <c r="E17" s="48">
        <f>Ky1!K17</f>
        <v>4</v>
      </c>
      <c r="F17" s="48">
        <f>Ky1!L17</f>
        <v>5</v>
      </c>
      <c r="G17" s="48">
        <f>Ky1!W17</f>
        <v>8</v>
      </c>
      <c r="H17" s="43"/>
      <c r="I17" s="48">
        <f>Ky1!BH17</f>
        <v>5</v>
      </c>
      <c r="J17" s="43"/>
      <c r="K17" s="45">
        <f>Ky1!AV17</f>
        <v>6</v>
      </c>
      <c r="L17" s="48"/>
      <c r="M17" s="45">
        <f>Ky1!BT17</f>
        <v>3</v>
      </c>
      <c r="N17" s="45">
        <f>Ky1!BU17</f>
        <v>4</v>
      </c>
      <c r="O17" s="45">
        <f>Ky1!CF17</f>
        <v>5</v>
      </c>
      <c r="P17" s="43"/>
      <c r="Q17" s="45">
        <f>Ky1!AJ17</f>
        <v>6</v>
      </c>
      <c r="R17" s="48"/>
      <c r="S17" s="111">
        <f t="shared" si="0"/>
        <v>5.5</v>
      </c>
      <c r="T17" s="231">
        <f>Ky2!K17</f>
        <v>5</v>
      </c>
      <c r="U17" s="53"/>
      <c r="V17" s="113">
        <f>Ky2!AJ17</f>
        <v>4</v>
      </c>
      <c r="W17" s="113">
        <f>Ky2!AK17</f>
        <v>6</v>
      </c>
      <c r="X17" s="113">
        <f>Ky2!W17</f>
        <v>5</v>
      </c>
      <c r="Y17" s="53"/>
      <c r="Z17" s="113">
        <f>Ky2!BH17</f>
        <v>2</v>
      </c>
      <c r="AA17" s="113">
        <f>Ky2!BI17</f>
        <v>6</v>
      </c>
      <c r="AB17" s="113">
        <f>Ky2!AV17</f>
        <v>4</v>
      </c>
      <c r="AC17" s="113">
        <f>Ky2!AW17</f>
        <v>5</v>
      </c>
      <c r="AD17" s="113">
        <f>Ky2!CF17</f>
        <v>8</v>
      </c>
      <c r="AE17" s="113"/>
      <c r="AF17" s="45">
        <f>Ky2!CR17</f>
        <v>7</v>
      </c>
      <c r="AG17" s="113"/>
      <c r="AH17" s="113">
        <f>Ky2!BT17</f>
        <v>5</v>
      </c>
      <c r="AI17" s="113"/>
      <c r="AJ17" s="111">
        <f t="shared" si="1"/>
        <v>5.68</v>
      </c>
      <c r="AK17" s="111">
        <f t="shared" si="2"/>
        <v>5.59457627118644</v>
      </c>
      <c r="AL17" s="117" t="str">
        <f t="shared" si="3"/>
        <v>TB</v>
      </c>
    </row>
    <row r="18" spans="1:38" s="112" customFormat="1" ht="14.25" customHeight="1">
      <c r="A18" s="106">
        <v>11</v>
      </c>
      <c r="B18" s="43"/>
      <c r="C18" s="122" t="s">
        <v>21</v>
      </c>
      <c r="D18" s="123" t="s">
        <v>20</v>
      </c>
      <c r="E18" s="48">
        <f>Ky1!K18</f>
        <v>5</v>
      </c>
      <c r="F18" s="43"/>
      <c r="G18" s="48">
        <f>Ky1!W18</f>
        <v>7</v>
      </c>
      <c r="H18" s="43"/>
      <c r="I18" s="48">
        <f>Ky1!BH18</f>
        <v>5</v>
      </c>
      <c r="J18" s="43"/>
      <c r="K18" s="45">
        <f>Ky1!AV18</f>
        <v>8</v>
      </c>
      <c r="L18" s="43"/>
      <c r="M18" s="45">
        <f>Ky1!BT18</f>
        <v>6</v>
      </c>
      <c r="N18" s="48"/>
      <c r="O18" s="45">
        <f>Ky1!CF18</f>
        <v>7</v>
      </c>
      <c r="P18" s="43"/>
      <c r="Q18" s="45">
        <f>Ky1!AJ18</f>
        <v>6</v>
      </c>
      <c r="R18" s="48"/>
      <c r="S18" s="111">
        <f t="shared" si="0"/>
        <v>6.21</v>
      </c>
      <c r="T18" s="231">
        <f>Ky2!K18</f>
        <v>2</v>
      </c>
      <c r="U18" s="231">
        <f>Ky2!L18</f>
        <v>7</v>
      </c>
      <c r="V18" s="113">
        <f>Ky2!AJ18</f>
        <v>1</v>
      </c>
      <c r="W18" s="113">
        <f>Ky2!AK18</f>
        <v>6</v>
      </c>
      <c r="X18" s="113">
        <f>Ky2!W18</f>
        <v>2</v>
      </c>
      <c r="Y18" s="113">
        <f>Ky2!X18</f>
        <v>7</v>
      </c>
      <c r="Z18" s="113">
        <f>Ky2!BH18</f>
        <v>2</v>
      </c>
      <c r="AA18" s="113">
        <f>Ky2!BI18</f>
        <v>6</v>
      </c>
      <c r="AB18" s="113">
        <f>Ky2!AV18</f>
        <v>2</v>
      </c>
      <c r="AC18" s="113">
        <f>Ky2!AW18</f>
        <v>6</v>
      </c>
      <c r="AD18" s="113">
        <f>Ky2!CF18</f>
        <v>7</v>
      </c>
      <c r="AE18" s="113"/>
      <c r="AF18" s="45">
        <f>Ky2!CR18</f>
        <v>5</v>
      </c>
      <c r="AG18" s="113"/>
      <c r="AH18" s="113">
        <f>Ky2!BT18</f>
        <v>2</v>
      </c>
      <c r="AI18" s="113">
        <f>Ky2!BU18</f>
        <v>5</v>
      </c>
      <c r="AJ18" s="111">
        <f t="shared" si="1"/>
        <v>6.23</v>
      </c>
      <c r="AK18" s="111">
        <f t="shared" si="2"/>
        <v>6.220508474576271</v>
      </c>
      <c r="AL18" s="117" t="str">
        <f t="shared" si="3"/>
        <v>TB Kh¸</v>
      </c>
    </row>
    <row r="19" spans="1:38" s="112" customFormat="1" ht="14.25" customHeight="1">
      <c r="A19" s="106">
        <v>12</v>
      </c>
      <c r="B19" s="43"/>
      <c r="C19" s="122" t="s">
        <v>22</v>
      </c>
      <c r="D19" s="123" t="s">
        <v>20</v>
      </c>
      <c r="E19" s="48">
        <f>Ky1!K19</f>
        <v>4</v>
      </c>
      <c r="F19" s="48">
        <f>Ky1!L19</f>
        <v>6</v>
      </c>
      <c r="G19" s="48">
        <f>Ky1!W19</f>
        <v>8</v>
      </c>
      <c r="H19" s="43"/>
      <c r="I19" s="48">
        <f>Ky1!BH19</f>
        <v>7</v>
      </c>
      <c r="J19" s="43"/>
      <c r="K19" s="45">
        <f>Ky1!AV19</f>
        <v>6</v>
      </c>
      <c r="L19" s="43"/>
      <c r="M19" s="45">
        <f>Ky1!BT19</f>
        <v>4</v>
      </c>
      <c r="N19" s="45">
        <f>Ky1!BU19</f>
        <v>6</v>
      </c>
      <c r="O19" s="45">
        <f>Ky1!CF19</f>
        <v>5</v>
      </c>
      <c r="P19" s="43"/>
      <c r="Q19" s="45">
        <f>Ky1!AJ19</f>
        <v>8</v>
      </c>
      <c r="R19" s="48"/>
      <c r="S19" s="111">
        <f t="shared" si="0"/>
        <v>6.64</v>
      </c>
      <c r="T19" s="231">
        <f>Ky2!K19</f>
        <v>6</v>
      </c>
      <c r="U19" s="53"/>
      <c r="V19" s="113">
        <f>Ky2!AJ19</f>
        <v>6</v>
      </c>
      <c r="W19" s="53"/>
      <c r="X19" s="113">
        <f>Ky2!W19</f>
        <v>6</v>
      </c>
      <c r="Y19" s="53"/>
      <c r="Z19" s="113">
        <f>Ky2!BH19</f>
        <v>6</v>
      </c>
      <c r="AA19" s="53"/>
      <c r="AB19" s="113">
        <f>Ky2!AV19</f>
        <v>4</v>
      </c>
      <c r="AC19" s="113">
        <f>Ky2!AW19</f>
        <v>5</v>
      </c>
      <c r="AD19" s="113">
        <f>Ky2!CF19</f>
        <v>8</v>
      </c>
      <c r="AE19" s="113"/>
      <c r="AF19" s="45">
        <f>Ky2!CR19</f>
        <v>7</v>
      </c>
      <c r="AG19" s="113"/>
      <c r="AH19" s="113">
        <f>Ky2!BT19</f>
        <v>5</v>
      </c>
      <c r="AI19" s="113"/>
      <c r="AJ19" s="111">
        <f t="shared" si="1"/>
        <v>6</v>
      </c>
      <c r="AK19" s="111">
        <f t="shared" si="2"/>
        <v>6.303728813559322</v>
      </c>
      <c r="AL19" s="117" t="str">
        <f>IF(AK19&gt;=8,"Giái",IF(AK19&gt;=7,"Kh¸",IF(AK19&gt;=6,"TB Kh¸",IF(AK19&gt;=5,"TB",IF(AK19&gt;=4,"YÕu",IF(AK19&lt;4,"KÐm"))))))</f>
        <v>TB Kh¸</v>
      </c>
    </row>
    <row r="20" spans="1:38" s="112" customFormat="1" ht="14.25" customHeight="1">
      <c r="A20" s="106">
        <v>13</v>
      </c>
      <c r="B20" s="43"/>
      <c r="C20" s="122" t="s">
        <v>25</v>
      </c>
      <c r="D20" s="123" t="s">
        <v>24</v>
      </c>
      <c r="E20" s="48">
        <f>Ky1!K21</f>
        <v>5</v>
      </c>
      <c r="F20" s="43"/>
      <c r="G20" s="48">
        <f>Ky1!W21</f>
        <v>8</v>
      </c>
      <c r="H20" s="43"/>
      <c r="I20" s="48">
        <f>Ky1!BH21</f>
        <v>7</v>
      </c>
      <c r="J20" s="48"/>
      <c r="K20" s="45">
        <f>Ky1!AV21</f>
        <v>8</v>
      </c>
      <c r="L20" s="43"/>
      <c r="M20" s="45">
        <f>Ky1!BT21</f>
        <v>5</v>
      </c>
      <c r="N20" s="48"/>
      <c r="O20" s="45">
        <f>Ky1!CF21</f>
        <v>7</v>
      </c>
      <c r="P20" s="43"/>
      <c r="Q20" s="45">
        <f>Ky1!AJ21</f>
        <v>7</v>
      </c>
      <c r="R20" s="48"/>
      <c r="S20" s="111">
        <f t="shared" si="0"/>
        <v>6.75</v>
      </c>
      <c r="T20" s="231">
        <f>Ky2!K20</f>
        <v>5</v>
      </c>
      <c r="U20" s="53"/>
      <c r="V20" s="113">
        <f>Ky2!AJ20</f>
        <v>5</v>
      </c>
      <c r="W20" s="53"/>
      <c r="X20" s="113">
        <f>Ky2!W20</f>
        <v>5</v>
      </c>
      <c r="Y20" s="53"/>
      <c r="Z20" s="113">
        <f>Ky2!BH20</f>
        <v>5</v>
      </c>
      <c r="AA20" s="53"/>
      <c r="AB20" s="113">
        <f>Ky2!AV20</f>
        <v>5</v>
      </c>
      <c r="AC20" s="113"/>
      <c r="AD20" s="113">
        <f>Ky2!CF20</f>
        <v>7</v>
      </c>
      <c r="AE20" s="113"/>
      <c r="AF20" s="45">
        <f>Ky2!CR20</f>
        <v>6</v>
      </c>
      <c r="AG20" s="113"/>
      <c r="AH20" s="113">
        <f>Ky2!BT20</f>
        <v>4</v>
      </c>
      <c r="AI20" s="113">
        <f>Ky2!BU20</f>
        <v>6</v>
      </c>
      <c r="AJ20" s="111">
        <f t="shared" si="1"/>
        <v>5.29</v>
      </c>
      <c r="AK20" s="111">
        <f t="shared" si="2"/>
        <v>5.982881355932204</v>
      </c>
      <c r="AL20" s="117" t="str">
        <f t="shared" si="3"/>
        <v>TB</v>
      </c>
    </row>
    <row r="21" spans="1:38" s="112" customFormat="1" ht="14.25" customHeight="1">
      <c r="A21" s="106">
        <v>14</v>
      </c>
      <c r="B21" s="43"/>
      <c r="C21" s="122" t="s">
        <v>26</v>
      </c>
      <c r="D21" s="123" t="s">
        <v>27</v>
      </c>
      <c r="E21" s="48">
        <f>Ky1!K22</f>
        <v>6</v>
      </c>
      <c r="F21" s="43"/>
      <c r="G21" s="48">
        <f>Ky1!W22</f>
        <v>8</v>
      </c>
      <c r="H21" s="43"/>
      <c r="I21" s="48">
        <f>Ky1!BH22</f>
        <v>9</v>
      </c>
      <c r="J21" s="43"/>
      <c r="K21" s="45">
        <f>Ky1!AV22</f>
        <v>9</v>
      </c>
      <c r="L21" s="48"/>
      <c r="M21" s="45">
        <f>Ky1!BT22</f>
        <v>5</v>
      </c>
      <c r="N21" s="48"/>
      <c r="O21" s="45">
        <f>Ky1!CF22</f>
        <v>5</v>
      </c>
      <c r="P21" s="43"/>
      <c r="Q21" s="45">
        <f>Ky1!AJ22</f>
        <v>7</v>
      </c>
      <c r="R21" s="48"/>
      <c r="S21" s="111">
        <f t="shared" si="0"/>
        <v>7.21</v>
      </c>
      <c r="T21" s="231">
        <f>Ky2!K21</f>
        <v>2</v>
      </c>
      <c r="U21" s="231">
        <f>Ky2!L21</f>
        <v>0</v>
      </c>
      <c r="V21" s="113">
        <f>Ky2!AJ21</f>
        <v>2</v>
      </c>
      <c r="W21" s="113">
        <f>Ky2!AK21</f>
        <v>7</v>
      </c>
      <c r="X21" s="113">
        <f>Ky2!W21</f>
        <v>2</v>
      </c>
      <c r="Y21" s="113">
        <f>Ky2!X21</f>
        <v>5</v>
      </c>
      <c r="Z21" s="113">
        <f>Ky2!BH21</f>
        <v>3</v>
      </c>
      <c r="AA21" s="113">
        <f>Ky2!BI21</f>
        <v>7</v>
      </c>
      <c r="AB21" s="113">
        <f>Ky2!AV21</f>
        <v>2</v>
      </c>
      <c r="AC21" s="113">
        <f>Ky2!AW21</f>
        <v>0</v>
      </c>
      <c r="AD21" s="113">
        <f>Ky2!CF21</f>
        <v>7</v>
      </c>
      <c r="AE21" s="113"/>
      <c r="AF21" s="45">
        <f>Ky2!CR21</f>
        <v>6</v>
      </c>
      <c r="AG21" s="113"/>
      <c r="AH21" s="113">
        <f>Ky2!BT21</f>
        <v>2</v>
      </c>
      <c r="AI21" s="113">
        <f>Ky2!BU21</f>
        <v>7</v>
      </c>
      <c r="AJ21" s="111">
        <f t="shared" si="1"/>
        <v>5.32</v>
      </c>
      <c r="AK21" s="111">
        <f t="shared" si="2"/>
        <v>6.216949152542373</v>
      </c>
      <c r="AL21" s="117" t="str">
        <f t="shared" si="3"/>
        <v>TB Kh¸</v>
      </c>
    </row>
    <row r="22" spans="1:38" s="112" customFormat="1" ht="14.25" customHeight="1">
      <c r="A22" s="106">
        <v>15</v>
      </c>
      <c r="B22" s="43"/>
      <c r="C22" s="122" t="s">
        <v>28</v>
      </c>
      <c r="D22" s="123" t="s">
        <v>27</v>
      </c>
      <c r="E22" s="48">
        <f>Ky1!K23</f>
        <v>1</v>
      </c>
      <c r="F22" s="48">
        <f>Ky1!L23</f>
        <v>5</v>
      </c>
      <c r="G22" s="48">
        <f>Ky1!W23</f>
        <v>8</v>
      </c>
      <c r="H22" s="43"/>
      <c r="I22" s="48">
        <f>Ky1!BH23</f>
        <v>3</v>
      </c>
      <c r="J22" s="48">
        <f>Ky1!BI23</f>
        <v>3</v>
      </c>
      <c r="K22" s="45">
        <f>Ky1!AV23</f>
        <v>2</v>
      </c>
      <c r="L22" s="45">
        <f>Ky1!AW23</f>
        <v>6</v>
      </c>
      <c r="M22" s="45">
        <f>Ky1!BT23</f>
        <v>2</v>
      </c>
      <c r="N22" s="45">
        <f>Ky1!BU23</f>
        <v>3</v>
      </c>
      <c r="O22" s="45">
        <f>Ky1!CF23</f>
        <v>5</v>
      </c>
      <c r="P22" s="43"/>
      <c r="Q22" s="45">
        <f>Ky1!AJ23</f>
        <v>6</v>
      </c>
      <c r="R22" s="48"/>
      <c r="S22" s="111">
        <f t="shared" si="0"/>
        <v>5.04</v>
      </c>
      <c r="T22" s="231">
        <f>Ky2!K22</f>
        <v>1</v>
      </c>
      <c r="U22" s="231">
        <f>Ky2!L22</f>
        <v>0</v>
      </c>
      <c r="V22" s="113">
        <f>Ky2!AJ22</f>
        <v>3</v>
      </c>
      <c r="W22" s="113">
        <f>Ky2!AK22</f>
        <v>5</v>
      </c>
      <c r="X22" s="113">
        <f>Ky2!W22</f>
        <v>3</v>
      </c>
      <c r="Y22" s="113">
        <f>Ky2!X22</f>
        <v>4</v>
      </c>
      <c r="Z22" s="113">
        <f>Ky2!BH22</f>
        <v>3</v>
      </c>
      <c r="AA22" s="113">
        <f>Ky2!BI22</f>
        <v>5</v>
      </c>
      <c r="AB22" s="113">
        <f>Ky2!AV22</f>
        <v>4</v>
      </c>
      <c r="AC22" s="113">
        <f>Ky2!AW22</f>
        <v>5</v>
      </c>
      <c r="AD22" s="113">
        <f>Ky2!CF22</f>
        <v>7</v>
      </c>
      <c r="AE22" s="113"/>
      <c r="AF22" s="45">
        <f>Ky2!CR22</f>
        <v>6</v>
      </c>
      <c r="AG22" s="113"/>
      <c r="AH22" s="113">
        <f>Ky2!BT22</f>
        <v>5</v>
      </c>
      <c r="AI22" s="113"/>
      <c r="AJ22" s="111">
        <f t="shared" si="1"/>
        <v>4.39</v>
      </c>
      <c r="AK22" s="111">
        <f t="shared" si="2"/>
        <v>4.698474576271187</v>
      </c>
      <c r="AL22" s="117" t="str">
        <f t="shared" si="3"/>
        <v>YÕu</v>
      </c>
    </row>
    <row r="23" spans="1:38" s="112" customFormat="1" ht="14.25" customHeight="1">
      <c r="A23" s="106">
        <v>16</v>
      </c>
      <c r="B23" s="43"/>
      <c r="C23" s="122" t="s">
        <v>29</v>
      </c>
      <c r="D23" s="123" t="s">
        <v>30</v>
      </c>
      <c r="E23" s="48">
        <f>Ky1!K24</f>
        <v>6</v>
      </c>
      <c r="F23" s="43"/>
      <c r="G23" s="48">
        <f>Ky1!W24</f>
        <v>8</v>
      </c>
      <c r="H23" s="43"/>
      <c r="I23" s="48">
        <f>Ky1!BH24</f>
        <v>5</v>
      </c>
      <c r="J23" s="48"/>
      <c r="K23" s="45">
        <f>Ky1!AV24</f>
        <v>5</v>
      </c>
      <c r="L23" s="48"/>
      <c r="M23" s="45">
        <f>Ky1!BT24</f>
        <v>4</v>
      </c>
      <c r="N23" s="45">
        <f>Ky1!BU24</f>
        <v>5</v>
      </c>
      <c r="O23" s="45">
        <f>Ky1!CF24</f>
        <v>8</v>
      </c>
      <c r="P23" s="43"/>
      <c r="Q23" s="45">
        <f>Ky1!AJ24</f>
        <v>7</v>
      </c>
      <c r="R23" s="48"/>
      <c r="S23" s="111">
        <f t="shared" si="0"/>
        <v>6.11</v>
      </c>
      <c r="T23" s="231">
        <f>Ky2!K23</f>
        <v>5</v>
      </c>
      <c r="U23" s="53"/>
      <c r="V23" s="113">
        <f>Ky2!AJ23</f>
        <v>5</v>
      </c>
      <c r="W23" s="53"/>
      <c r="X23" s="113">
        <f>Ky2!W23</f>
        <v>4</v>
      </c>
      <c r="Y23" s="113">
        <f>Ky2!X23</f>
        <v>4</v>
      </c>
      <c r="Z23" s="113">
        <f>Ky2!BH23</f>
        <v>3</v>
      </c>
      <c r="AA23" s="113">
        <f>Ky2!BI23</f>
        <v>5</v>
      </c>
      <c r="AB23" s="113">
        <f>Ky2!AV23</f>
        <v>3</v>
      </c>
      <c r="AC23" s="113">
        <f>Ky2!AW23</f>
        <v>5</v>
      </c>
      <c r="AD23" s="113">
        <f>Ky2!CF23</f>
        <v>6</v>
      </c>
      <c r="AE23" s="113"/>
      <c r="AF23" s="45">
        <f>Ky2!CR23</f>
        <v>6</v>
      </c>
      <c r="AG23" s="113"/>
      <c r="AH23" s="113">
        <f>Ky2!BT23</f>
        <v>6</v>
      </c>
      <c r="AI23" s="113"/>
      <c r="AJ23" s="111">
        <f t="shared" si="1"/>
        <v>5.06</v>
      </c>
      <c r="AK23" s="111">
        <f t="shared" si="2"/>
        <v>5.558305084745762</v>
      </c>
      <c r="AL23" s="117" t="str">
        <f t="shared" si="3"/>
        <v>TB</v>
      </c>
    </row>
    <row r="24" spans="1:38" s="112" customFormat="1" ht="14.25" customHeight="1">
      <c r="A24" s="106">
        <v>17</v>
      </c>
      <c r="B24" s="43"/>
      <c r="C24" s="115" t="s">
        <v>31</v>
      </c>
      <c r="D24" s="116" t="s">
        <v>32</v>
      </c>
      <c r="E24" s="48">
        <f>Ky1!K25</f>
        <v>7</v>
      </c>
      <c r="F24" s="43"/>
      <c r="G24" s="48">
        <f>Ky1!W25</f>
        <v>8</v>
      </c>
      <c r="H24" s="43"/>
      <c r="I24" s="48">
        <f>Ky1!BH25</f>
        <v>8</v>
      </c>
      <c r="J24" s="43"/>
      <c r="K24" s="45">
        <f>Ky1!AV25</f>
        <v>7</v>
      </c>
      <c r="L24" s="43"/>
      <c r="M24" s="45">
        <f>Ky1!BT25</f>
        <v>5</v>
      </c>
      <c r="N24" s="48"/>
      <c r="O24" s="45">
        <f>Ky1!CF25</f>
        <v>3</v>
      </c>
      <c r="P24" s="45">
        <f>Ky1!CG25</f>
        <v>5</v>
      </c>
      <c r="Q24" s="45">
        <f>Ky1!AJ25</f>
        <v>7</v>
      </c>
      <c r="R24" s="48"/>
      <c r="S24" s="111">
        <f t="shared" si="0"/>
        <v>6.82</v>
      </c>
      <c r="T24" s="231">
        <f>Ky2!K24</f>
        <v>5</v>
      </c>
      <c r="U24" s="53"/>
      <c r="V24" s="113">
        <f>Ky2!AJ24</f>
        <v>3</v>
      </c>
      <c r="W24" s="113">
        <f>Ky2!AK24</f>
        <v>6</v>
      </c>
      <c r="X24" s="113">
        <f>Ky2!W24</f>
        <v>5</v>
      </c>
      <c r="Y24" s="53"/>
      <c r="Z24" s="113">
        <f>Ky2!BH24</f>
        <v>9</v>
      </c>
      <c r="AA24" s="53"/>
      <c r="AB24" s="113">
        <f>Ky2!AV24</f>
        <v>5</v>
      </c>
      <c r="AC24" s="113"/>
      <c r="AD24" s="113">
        <f>Ky2!CF24</f>
        <v>7</v>
      </c>
      <c r="AE24" s="113"/>
      <c r="AF24" s="45">
        <f>Ky2!CR24</f>
        <v>6</v>
      </c>
      <c r="AG24" s="113"/>
      <c r="AH24" s="113">
        <f>Ky2!BT24</f>
        <v>7</v>
      </c>
      <c r="AI24" s="113"/>
      <c r="AJ24" s="111">
        <f t="shared" si="1"/>
        <v>6.23</v>
      </c>
      <c r="AK24" s="111">
        <f t="shared" si="2"/>
        <v>6.510000000000001</v>
      </c>
      <c r="AL24" s="117" t="str">
        <f t="shared" si="3"/>
        <v>TB Kh¸</v>
      </c>
    </row>
    <row r="25" spans="1:38" s="112" customFormat="1" ht="14.25" customHeight="1">
      <c r="A25" s="106">
        <v>18</v>
      </c>
      <c r="B25" s="43"/>
      <c r="C25" s="122" t="s">
        <v>33</v>
      </c>
      <c r="D25" s="123" t="s">
        <v>34</v>
      </c>
      <c r="E25" s="48">
        <f>Ky1!K26</f>
        <v>6</v>
      </c>
      <c r="F25" s="43"/>
      <c r="G25" s="48">
        <f>Ky1!W26</f>
        <v>8</v>
      </c>
      <c r="H25" s="43"/>
      <c r="I25" s="48">
        <f>Ky1!BH26</f>
        <v>3</v>
      </c>
      <c r="J25" s="48">
        <f>Ky1!BI26</f>
        <v>3</v>
      </c>
      <c r="K25" s="45">
        <f>Ky1!AV26</f>
        <v>7</v>
      </c>
      <c r="L25" s="48"/>
      <c r="M25" s="45">
        <f>Ky1!BT26</f>
        <v>4</v>
      </c>
      <c r="N25" s="45">
        <f>Ky1!BU26</f>
        <v>5</v>
      </c>
      <c r="O25" s="45">
        <f>Ky1!CF26</f>
        <v>5</v>
      </c>
      <c r="P25" s="43"/>
      <c r="Q25" s="45">
        <f>Ky1!AJ26</f>
        <v>6</v>
      </c>
      <c r="R25" s="48"/>
      <c r="S25" s="111">
        <f t="shared" si="0"/>
        <v>5.57</v>
      </c>
      <c r="T25" s="231">
        <f>Ky2!K25</f>
        <v>4</v>
      </c>
      <c r="U25" s="231">
        <f>Ky2!L25</f>
        <v>5</v>
      </c>
      <c r="V25" s="113">
        <f>Ky2!AJ25</f>
        <v>4</v>
      </c>
      <c r="W25" s="113">
        <f>Ky2!AK25</f>
        <v>5</v>
      </c>
      <c r="X25" s="113">
        <f>Ky2!W25</f>
        <v>5</v>
      </c>
      <c r="Y25" s="53"/>
      <c r="Z25" s="113">
        <f>Ky2!BH25</f>
        <v>2</v>
      </c>
      <c r="AA25" s="113">
        <f>Ky2!BI25</f>
        <v>5</v>
      </c>
      <c r="AB25" s="113">
        <f>Ky2!AV25</f>
        <v>4</v>
      </c>
      <c r="AC25" s="113">
        <f>Ky2!AW25</f>
        <v>5</v>
      </c>
      <c r="AD25" s="113">
        <f>Ky2!CF25</f>
        <v>4</v>
      </c>
      <c r="AE25" s="113">
        <f>Ky2!CG25</f>
        <v>5</v>
      </c>
      <c r="AF25" s="45">
        <f>Ky2!CR25</f>
        <v>7</v>
      </c>
      <c r="AG25" s="113"/>
      <c r="AH25" s="113">
        <f>Ky2!BT25</f>
        <v>4</v>
      </c>
      <c r="AI25" s="113">
        <f>Ky2!BU25</f>
        <v>5</v>
      </c>
      <c r="AJ25" s="111">
        <f t="shared" si="1"/>
        <v>5.13</v>
      </c>
      <c r="AK25" s="111">
        <f t="shared" si="2"/>
        <v>5.338813559322034</v>
      </c>
      <c r="AL25" s="117" t="str">
        <f t="shared" si="3"/>
        <v>TB</v>
      </c>
    </row>
    <row r="26" spans="1:38" s="112" customFormat="1" ht="14.25" customHeight="1">
      <c r="A26" s="106">
        <v>19</v>
      </c>
      <c r="B26" s="43"/>
      <c r="C26" s="122" t="s">
        <v>35</v>
      </c>
      <c r="D26" s="123" t="s">
        <v>36</v>
      </c>
      <c r="E26" s="48">
        <f>Ky1!K27</f>
        <v>6</v>
      </c>
      <c r="F26" s="48"/>
      <c r="G26" s="48">
        <f>Ky1!W27</f>
        <v>8</v>
      </c>
      <c r="H26" s="43"/>
      <c r="I26" s="48">
        <f>Ky1!BH27</f>
        <v>5</v>
      </c>
      <c r="J26" s="48"/>
      <c r="K26" s="45">
        <f>Ky1!AV27</f>
        <v>7</v>
      </c>
      <c r="L26" s="48"/>
      <c r="M26" s="45">
        <f>Ky1!BT27</f>
        <v>3</v>
      </c>
      <c r="N26" s="45">
        <f>Ky1!BU27</f>
        <v>5</v>
      </c>
      <c r="O26" s="45">
        <f>Ky1!CF27</f>
        <v>5</v>
      </c>
      <c r="P26" s="43"/>
      <c r="Q26" s="45">
        <f>Ky1!AJ27</f>
        <v>6</v>
      </c>
      <c r="R26" s="48"/>
      <c r="S26" s="111">
        <f t="shared" si="0"/>
        <v>5.93</v>
      </c>
      <c r="T26" s="231">
        <f>Ky2!K26</f>
        <v>4</v>
      </c>
      <c r="U26" s="53"/>
      <c r="V26" s="113">
        <f>Ky2!AJ26</f>
        <v>4</v>
      </c>
      <c r="W26" s="113">
        <f>Ky2!AK26</f>
        <v>6</v>
      </c>
      <c r="X26" s="113">
        <f>Ky2!W26</f>
        <v>3</v>
      </c>
      <c r="Y26" s="113">
        <f>Ky2!X26</f>
        <v>6</v>
      </c>
      <c r="Z26" s="113">
        <f>Ky2!BH26</f>
        <v>2</v>
      </c>
      <c r="AA26" s="113">
        <f>Ky2!BI26</f>
        <v>6</v>
      </c>
      <c r="AB26" s="113">
        <f>Ky2!AV26</f>
        <v>4</v>
      </c>
      <c r="AC26" s="113">
        <f>Ky2!AW26</f>
        <v>5</v>
      </c>
      <c r="AD26" s="113">
        <f>Ky2!CF26</f>
        <v>6</v>
      </c>
      <c r="AE26" s="113"/>
      <c r="AF26" s="45">
        <f>Ky2!CR26</f>
        <v>7</v>
      </c>
      <c r="AG26" s="113"/>
      <c r="AH26" s="113">
        <f>Ky2!BT26</f>
        <v>3</v>
      </c>
      <c r="AI26" s="113">
        <f>Ky2!BU26</f>
        <v>5</v>
      </c>
      <c r="AJ26" s="111">
        <f t="shared" si="1"/>
        <v>5.55</v>
      </c>
      <c r="AK26" s="111">
        <f t="shared" si="2"/>
        <v>5.730338983050847</v>
      </c>
      <c r="AL26" s="117" t="str">
        <f t="shared" si="3"/>
        <v>TB</v>
      </c>
    </row>
    <row r="27" spans="1:38" s="112" customFormat="1" ht="14.25" customHeight="1">
      <c r="A27" s="106">
        <v>20</v>
      </c>
      <c r="B27" s="43"/>
      <c r="C27" s="115" t="s">
        <v>37</v>
      </c>
      <c r="D27" s="116" t="s">
        <v>38</v>
      </c>
      <c r="E27" s="48">
        <f>Ky1!K28</f>
        <v>6</v>
      </c>
      <c r="F27" s="43"/>
      <c r="G27" s="48">
        <f>Ky1!W28</f>
        <v>7</v>
      </c>
      <c r="H27" s="43"/>
      <c r="I27" s="48">
        <f>Ky1!BH28</f>
        <v>7</v>
      </c>
      <c r="J27" s="43"/>
      <c r="K27" s="45">
        <f>Ky1!AV28</f>
        <v>2</v>
      </c>
      <c r="L27" s="45">
        <f>Ky1!AW28</f>
        <v>7</v>
      </c>
      <c r="M27" s="45">
        <f>Ky1!BT28</f>
        <v>2</v>
      </c>
      <c r="N27" s="45">
        <f>Ky1!BU28</f>
        <v>6</v>
      </c>
      <c r="O27" s="45">
        <f>Ky1!CF28</f>
        <v>4</v>
      </c>
      <c r="P27" s="45">
        <f>Ky1!CG28</f>
        <v>1</v>
      </c>
      <c r="Q27" s="45">
        <f>Ky1!AJ28</f>
        <v>6</v>
      </c>
      <c r="R27" s="48"/>
      <c r="S27" s="111">
        <f t="shared" si="0"/>
        <v>6.21</v>
      </c>
      <c r="T27" s="231">
        <f>Ky2!K27</f>
        <v>0</v>
      </c>
      <c r="U27" s="231">
        <f>Ky2!L27</f>
        <v>0</v>
      </c>
      <c r="V27" s="113">
        <f>Ky2!AJ27</f>
        <v>5</v>
      </c>
      <c r="W27" s="53"/>
      <c r="X27" s="113">
        <f>Ky2!W27</f>
        <v>3</v>
      </c>
      <c r="Y27" s="113">
        <f>Ky2!X27</f>
        <v>5</v>
      </c>
      <c r="Z27" s="113">
        <f>Ky2!BH27</f>
        <v>2</v>
      </c>
      <c r="AA27" s="113">
        <f>Ky2!BI27</f>
        <v>6</v>
      </c>
      <c r="AB27" s="113">
        <f>Ky2!AV27</f>
        <v>1</v>
      </c>
      <c r="AC27" s="113">
        <f>Ky2!AW27</f>
        <v>5</v>
      </c>
      <c r="AD27" s="113">
        <f>Ky2!CF27</f>
        <v>8</v>
      </c>
      <c r="AE27" s="113"/>
      <c r="AF27" s="45">
        <f>Ky2!CR27</f>
        <v>7</v>
      </c>
      <c r="AG27" s="113"/>
      <c r="AH27" s="113">
        <f>Ky2!BT27</f>
        <v>3</v>
      </c>
      <c r="AI27" s="113">
        <f>Ky2!BU27</f>
        <v>5</v>
      </c>
      <c r="AJ27" s="111">
        <f t="shared" si="1"/>
        <v>4.68</v>
      </c>
      <c r="AK27" s="111">
        <f t="shared" si="2"/>
        <v>5.406101694915254</v>
      </c>
      <c r="AL27" s="117" t="str">
        <f t="shared" si="3"/>
        <v>TB</v>
      </c>
    </row>
    <row r="28" spans="1:38" s="112" customFormat="1" ht="14.25" customHeight="1">
      <c r="A28" s="106">
        <v>21</v>
      </c>
      <c r="B28" s="43"/>
      <c r="C28" s="122" t="s">
        <v>39</v>
      </c>
      <c r="D28" s="123" t="s">
        <v>40</v>
      </c>
      <c r="E28" s="48">
        <f>Ky1!K29</f>
        <v>6</v>
      </c>
      <c r="F28" s="43"/>
      <c r="G28" s="48">
        <f>Ky1!W29</f>
        <v>7</v>
      </c>
      <c r="H28" s="43"/>
      <c r="I28" s="48">
        <f>Ky1!BH29</f>
        <v>8</v>
      </c>
      <c r="J28" s="43"/>
      <c r="K28" s="45">
        <f>Ky1!AV29</f>
        <v>8</v>
      </c>
      <c r="L28" s="43"/>
      <c r="M28" s="45">
        <f>Ky1!BT29</f>
        <v>5</v>
      </c>
      <c r="N28" s="43"/>
      <c r="O28" s="45">
        <f>Ky1!CF29</f>
        <v>4</v>
      </c>
      <c r="P28" s="45">
        <f>Ky1!CG29</f>
        <v>7</v>
      </c>
      <c r="Q28" s="45">
        <f>Ky1!AJ29</f>
        <v>6</v>
      </c>
      <c r="R28" s="48"/>
      <c r="S28" s="111">
        <f t="shared" si="0"/>
        <v>6.79</v>
      </c>
      <c r="T28" s="231">
        <f>Ky2!K28</f>
        <v>5</v>
      </c>
      <c r="U28" s="231">
        <f>Ky2!L28</f>
        <v>7</v>
      </c>
      <c r="V28" s="113">
        <f>Ky2!AJ28</f>
        <v>4</v>
      </c>
      <c r="W28" s="113">
        <f>Ky2!AK28</f>
        <v>6</v>
      </c>
      <c r="X28" s="113">
        <f>Ky2!W28</f>
        <v>5</v>
      </c>
      <c r="Y28" s="53"/>
      <c r="Z28" s="113">
        <f>Ky2!BH28</f>
        <v>5</v>
      </c>
      <c r="AA28" s="53"/>
      <c r="AB28" s="113">
        <f>Ky2!AV28</f>
        <v>4</v>
      </c>
      <c r="AC28" s="113">
        <f>Ky2!AW28</f>
        <v>5</v>
      </c>
      <c r="AD28" s="113">
        <f>Ky2!CF28</f>
        <v>4</v>
      </c>
      <c r="AE28" s="113">
        <f>Ky2!CG28</f>
        <v>6</v>
      </c>
      <c r="AF28" s="45">
        <f>Ky2!CR28</f>
        <v>6</v>
      </c>
      <c r="AG28" s="113"/>
      <c r="AH28" s="113">
        <f>Ky2!BT28</f>
        <v>6</v>
      </c>
      <c r="AI28" s="113"/>
      <c r="AJ28" s="111">
        <f t="shared" si="1"/>
        <v>5.74</v>
      </c>
      <c r="AK28" s="111">
        <f t="shared" si="2"/>
        <v>6.238305084745763</v>
      </c>
      <c r="AL28" s="117" t="str">
        <f t="shared" si="3"/>
        <v>TB Kh¸</v>
      </c>
    </row>
    <row r="29" spans="1:38" s="112" customFormat="1" ht="14.25" customHeight="1">
      <c r="A29" s="106">
        <v>22</v>
      </c>
      <c r="B29" s="43"/>
      <c r="C29" s="115" t="s">
        <v>41</v>
      </c>
      <c r="D29" s="116" t="s">
        <v>42</v>
      </c>
      <c r="E29" s="48">
        <f>Ky1!K30</f>
        <v>6</v>
      </c>
      <c r="F29" s="43"/>
      <c r="G29" s="48">
        <f>Ky1!W30</f>
        <v>8</v>
      </c>
      <c r="H29" s="43"/>
      <c r="I29" s="48">
        <f>Ky1!BH30</f>
        <v>4</v>
      </c>
      <c r="J29" s="48">
        <f>Ky1!BI30</f>
        <v>7</v>
      </c>
      <c r="K29" s="45">
        <f>Ky1!AV30</f>
        <v>7</v>
      </c>
      <c r="L29" s="43"/>
      <c r="M29" s="45">
        <f>Ky1!BT30</f>
        <v>5</v>
      </c>
      <c r="N29" s="48"/>
      <c r="O29" s="45">
        <f>Ky1!CF30</f>
        <v>5</v>
      </c>
      <c r="P29" s="43"/>
      <c r="Q29" s="45">
        <f>Ky1!AJ30</f>
        <v>7</v>
      </c>
      <c r="R29" s="48"/>
      <c r="S29" s="111">
        <f t="shared" si="0"/>
        <v>6.5</v>
      </c>
      <c r="T29" s="231">
        <f>Ky2!K29</f>
        <v>2</v>
      </c>
      <c r="U29" s="231">
        <f>Ky2!L29</f>
        <v>7</v>
      </c>
      <c r="V29" s="113">
        <f>Ky2!AJ29</f>
        <v>6</v>
      </c>
      <c r="W29" s="53"/>
      <c r="X29" s="113">
        <f>Ky2!W29</f>
        <v>3</v>
      </c>
      <c r="Y29" s="113">
        <f>Ky2!X29</f>
        <v>5</v>
      </c>
      <c r="Z29" s="113">
        <f>Ky2!BH29</f>
        <v>5</v>
      </c>
      <c r="AA29" s="53"/>
      <c r="AB29" s="113">
        <f>Ky2!AV29</f>
        <v>2</v>
      </c>
      <c r="AC29" s="113">
        <f>Ky2!AW29</f>
        <v>5</v>
      </c>
      <c r="AD29" s="113">
        <f>Ky2!CF29</f>
        <v>7</v>
      </c>
      <c r="AE29" s="113"/>
      <c r="AF29" s="45">
        <f>Ky2!CR29</f>
        <v>6</v>
      </c>
      <c r="AG29" s="113"/>
      <c r="AH29" s="113">
        <f>Ky2!BT29</f>
        <v>5</v>
      </c>
      <c r="AI29" s="113"/>
      <c r="AJ29" s="111">
        <f t="shared" si="1"/>
        <v>5.71</v>
      </c>
      <c r="AK29" s="111">
        <f t="shared" si="2"/>
        <v>6.084915254237288</v>
      </c>
      <c r="AL29" s="117" t="str">
        <f t="shared" si="3"/>
        <v>TB Kh¸</v>
      </c>
    </row>
    <row r="30" spans="1:38" s="112" customFormat="1" ht="14.25" customHeight="1">
      <c r="A30" s="106">
        <v>23</v>
      </c>
      <c r="B30" s="43"/>
      <c r="C30" s="122" t="s">
        <v>43</v>
      </c>
      <c r="D30" s="123" t="s">
        <v>44</v>
      </c>
      <c r="E30" s="48">
        <f>Ky1!K31</f>
        <v>6</v>
      </c>
      <c r="F30" s="43"/>
      <c r="G30" s="48">
        <f>Ky1!W31</f>
        <v>8</v>
      </c>
      <c r="H30" s="43"/>
      <c r="I30" s="48">
        <f>Ky1!BH31</f>
        <v>4</v>
      </c>
      <c r="J30" s="48">
        <f>Ky1!BI31</f>
        <v>4</v>
      </c>
      <c r="K30" s="45">
        <f>Ky1!AV31</f>
        <v>6</v>
      </c>
      <c r="L30" s="48"/>
      <c r="M30" s="45">
        <f>Ky1!BT31</f>
        <v>4</v>
      </c>
      <c r="N30" s="45">
        <f>Ky1!BU31</f>
        <v>5</v>
      </c>
      <c r="O30" s="45">
        <f>Ky1!CF31</f>
        <v>4</v>
      </c>
      <c r="P30" s="45">
        <f>Ky1!CG31</f>
        <v>5</v>
      </c>
      <c r="Q30" s="45">
        <f>Ky1!AJ31</f>
        <v>5</v>
      </c>
      <c r="R30" s="48"/>
      <c r="S30" s="111">
        <f t="shared" si="0"/>
        <v>5.36</v>
      </c>
      <c r="T30" s="231">
        <f>Ky2!K30</f>
        <v>2</v>
      </c>
      <c r="U30" s="231">
        <f>Ky2!L30</f>
        <v>8</v>
      </c>
      <c r="V30" s="113">
        <f>Ky2!AJ30</f>
        <v>3</v>
      </c>
      <c r="W30" s="113">
        <f>Ky2!AK30</f>
        <v>6</v>
      </c>
      <c r="X30" s="113">
        <f>Ky2!W30</f>
        <v>4</v>
      </c>
      <c r="Y30" s="113">
        <f>Ky2!X30</f>
        <v>6</v>
      </c>
      <c r="Z30" s="113">
        <f>Ky2!BH30</f>
        <v>1</v>
      </c>
      <c r="AA30" s="113">
        <f>Ky2!BI30</f>
        <v>5</v>
      </c>
      <c r="AB30" s="113">
        <f>Ky2!AV30</f>
        <v>4</v>
      </c>
      <c r="AC30" s="113">
        <f>Ky2!AW30</f>
        <v>4</v>
      </c>
      <c r="AD30" s="113">
        <f>Ky2!CF30</f>
        <v>7</v>
      </c>
      <c r="AE30" s="113"/>
      <c r="AF30" s="45">
        <f>Ky2!CR30</f>
        <v>5</v>
      </c>
      <c r="AG30" s="113"/>
      <c r="AH30" s="113">
        <f>Ky2!BT30</f>
        <v>5</v>
      </c>
      <c r="AI30" s="113">
        <f>Ky2!BU30</f>
        <v>5</v>
      </c>
      <c r="AJ30" s="111">
        <f t="shared" si="1"/>
        <v>5.87</v>
      </c>
      <c r="AK30" s="111">
        <f t="shared" si="2"/>
        <v>5.627966101694915</v>
      </c>
      <c r="AL30" s="117" t="str">
        <f t="shared" si="3"/>
        <v>TB</v>
      </c>
    </row>
    <row r="31" spans="1:38" s="112" customFormat="1" ht="14.25" customHeight="1">
      <c r="A31" s="106">
        <v>24</v>
      </c>
      <c r="B31" s="43"/>
      <c r="C31" s="122" t="s">
        <v>45</v>
      </c>
      <c r="D31" s="123" t="s">
        <v>46</v>
      </c>
      <c r="E31" s="48">
        <f>Ky1!K32</f>
        <v>2</v>
      </c>
      <c r="F31" s="48">
        <f>Ky1!L32</f>
        <v>4</v>
      </c>
      <c r="G31" s="48">
        <f>Ky1!W32</f>
        <v>8</v>
      </c>
      <c r="H31" s="43"/>
      <c r="I31" s="48">
        <f>Ky1!BH32</f>
        <v>2</v>
      </c>
      <c r="J31" s="48">
        <f>Ky1!BI32</f>
        <v>7</v>
      </c>
      <c r="K31" s="45">
        <f>Ky1!AV32</f>
        <v>6</v>
      </c>
      <c r="L31" s="48"/>
      <c r="M31" s="45">
        <f>Ky1!BT32</f>
        <v>5</v>
      </c>
      <c r="N31" s="48"/>
      <c r="O31" s="45">
        <f>Ky1!CF32</f>
        <v>5</v>
      </c>
      <c r="P31" s="43"/>
      <c r="Q31" s="45">
        <f>Ky1!AJ32</f>
        <v>6</v>
      </c>
      <c r="R31" s="48"/>
      <c r="S31" s="111">
        <f t="shared" si="0"/>
        <v>5.82</v>
      </c>
      <c r="T31" s="231">
        <f>Ky2!K31</f>
        <v>4</v>
      </c>
      <c r="U31" s="231">
        <f>Ky2!L31</f>
        <v>0</v>
      </c>
      <c r="V31" s="113">
        <f>Ky2!AJ31</f>
        <v>6</v>
      </c>
      <c r="W31" s="53"/>
      <c r="X31" s="113">
        <f>Ky2!W31</f>
        <v>5</v>
      </c>
      <c r="Y31" s="53"/>
      <c r="Z31" s="113">
        <f>Ky2!BH31</f>
        <v>3</v>
      </c>
      <c r="AA31" s="113">
        <f>Ky2!BI31</f>
        <v>5</v>
      </c>
      <c r="AB31" s="113">
        <f>Ky2!AV31</f>
        <v>3</v>
      </c>
      <c r="AC31" s="113">
        <f>Ky2!AW31</f>
        <v>5</v>
      </c>
      <c r="AD31" s="113">
        <f>Ky2!CF31</f>
        <v>6</v>
      </c>
      <c r="AE31" s="113"/>
      <c r="AF31" s="45">
        <f>Ky2!CR31</f>
        <v>6</v>
      </c>
      <c r="AG31" s="113"/>
      <c r="AH31" s="113">
        <f>Ky2!BT31</f>
        <v>5</v>
      </c>
      <c r="AI31" s="113"/>
      <c r="AJ31" s="111">
        <f t="shared" si="1"/>
        <v>5.16</v>
      </c>
      <c r="AK31" s="111">
        <f t="shared" si="2"/>
        <v>5.473220338983051</v>
      </c>
      <c r="AL31" s="117" t="str">
        <f t="shared" si="3"/>
        <v>TB</v>
      </c>
    </row>
    <row r="32" spans="1:38" s="112" customFormat="1" ht="14.25" customHeight="1">
      <c r="A32" s="106">
        <v>25</v>
      </c>
      <c r="B32" s="43"/>
      <c r="C32" s="122" t="s">
        <v>6</v>
      </c>
      <c r="D32" s="123" t="s">
        <v>47</v>
      </c>
      <c r="E32" s="48">
        <f>Ky1!K33</f>
        <v>7</v>
      </c>
      <c r="F32" s="43"/>
      <c r="G32" s="48">
        <f>Ky1!W33</f>
        <v>8</v>
      </c>
      <c r="H32" s="43"/>
      <c r="I32" s="48">
        <f>Ky1!BH33</f>
        <v>7</v>
      </c>
      <c r="J32" s="43"/>
      <c r="K32" s="45">
        <f>Ky1!AV33</f>
        <v>8</v>
      </c>
      <c r="L32" s="48"/>
      <c r="M32" s="45">
        <f>Ky1!BT33</f>
        <v>4</v>
      </c>
      <c r="N32" s="45">
        <f>Ky1!BU33</f>
        <v>2</v>
      </c>
      <c r="O32" s="45">
        <f>Ky1!CF33</f>
        <v>5</v>
      </c>
      <c r="P32" s="51"/>
      <c r="Q32" s="45">
        <f>Ky1!AJ33</f>
        <v>7</v>
      </c>
      <c r="R32" s="52"/>
      <c r="S32" s="111">
        <f t="shared" si="0"/>
        <v>6.71</v>
      </c>
      <c r="T32" s="231">
        <f>Ky2!K32</f>
        <v>2</v>
      </c>
      <c r="U32" s="231">
        <f>Ky2!L32</f>
        <v>0</v>
      </c>
      <c r="V32" s="113">
        <f>Ky2!AJ32</f>
        <v>6</v>
      </c>
      <c r="W32" s="53"/>
      <c r="X32" s="113">
        <f>Ky2!W32</f>
        <v>5</v>
      </c>
      <c r="Y32" s="53"/>
      <c r="Z32" s="113">
        <f>Ky2!BH32</f>
        <v>7</v>
      </c>
      <c r="AA32" s="53"/>
      <c r="AB32" s="113">
        <f>Ky2!AV32</f>
        <v>3</v>
      </c>
      <c r="AC32" s="113">
        <f>Ky2!AW32</f>
        <v>6</v>
      </c>
      <c r="AD32" s="113">
        <f>Ky2!CF32</f>
        <v>6</v>
      </c>
      <c r="AE32" s="113"/>
      <c r="AF32" s="45">
        <f>Ky2!CR32</f>
        <v>0</v>
      </c>
      <c r="AG32" s="113"/>
      <c r="AH32" s="113">
        <f>Ky2!BT32</f>
        <v>2</v>
      </c>
      <c r="AI32" s="113">
        <f>Ky2!BU32</f>
        <v>6</v>
      </c>
      <c r="AJ32" s="111">
        <f t="shared" si="1"/>
        <v>4.97</v>
      </c>
      <c r="AK32" s="111">
        <f t="shared" si="2"/>
        <v>5.795762711864406</v>
      </c>
      <c r="AL32" s="117" t="str">
        <f t="shared" si="3"/>
        <v>TB</v>
      </c>
    </row>
    <row r="33" spans="1:38" s="112" customFormat="1" ht="14.25" customHeight="1">
      <c r="A33" s="106">
        <v>26</v>
      </c>
      <c r="B33" s="43"/>
      <c r="C33" s="122" t="s">
        <v>48</v>
      </c>
      <c r="D33" s="123" t="s">
        <v>49</v>
      </c>
      <c r="E33" s="48">
        <f>Ky1!K34</f>
        <v>6</v>
      </c>
      <c r="F33" s="49"/>
      <c r="G33" s="48">
        <f>Ky1!W34</f>
        <v>8</v>
      </c>
      <c r="H33" s="49"/>
      <c r="I33" s="48">
        <f>Ky1!BH34</f>
        <v>1</v>
      </c>
      <c r="J33" s="48">
        <f>Ky1!BI34</f>
        <v>5</v>
      </c>
      <c r="K33" s="45">
        <f>Ky1!AV34</f>
        <v>2</v>
      </c>
      <c r="L33" s="45">
        <f>Ky1!AW34</f>
        <v>8</v>
      </c>
      <c r="M33" s="45">
        <f>Ky1!BT34</f>
        <v>0</v>
      </c>
      <c r="N33" s="45">
        <f>Ky1!BU34</f>
        <v>1</v>
      </c>
      <c r="O33" s="45">
        <f>Ky1!CF34</f>
        <v>5</v>
      </c>
      <c r="P33" s="49"/>
      <c r="Q33" s="45">
        <f>Ky1!AJ34</f>
        <v>6</v>
      </c>
      <c r="R33" s="50"/>
      <c r="S33" s="111">
        <f t="shared" si="0"/>
        <v>5.68</v>
      </c>
      <c r="T33" s="231">
        <f>Ky2!K33</f>
        <v>2</v>
      </c>
      <c r="U33" s="231">
        <f>Ky2!L33</f>
        <v>5</v>
      </c>
      <c r="V33" s="113">
        <f>Ky2!AJ33</f>
        <v>6</v>
      </c>
      <c r="W33" s="53"/>
      <c r="X33" s="113">
        <f>Ky2!W33</f>
        <v>3</v>
      </c>
      <c r="Y33" s="113">
        <f>Ky2!X33</f>
        <v>5</v>
      </c>
      <c r="Z33" s="113">
        <f>Ky2!BH33</f>
        <v>2</v>
      </c>
      <c r="AA33" s="113">
        <f>Ky2!BI33</f>
        <v>6</v>
      </c>
      <c r="AB33" s="113">
        <f>Ky2!AV33</f>
        <v>3</v>
      </c>
      <c r="AC33" s="113">
        <f>Ky2!AW33</f>
        <v>6</v>
      </c>
      <c r="AD33" s="113">
        <f>Ky2!CF33</f>
        <v>7</v>
      </c>
      <c r="AE33" s="113"/>
      <c r="AF33" s="45">
        <f>Ky2!CR33</f>
        <v>5</v>
      </c>
      <c r="AG33" s="113"/>
      <c r="AH33" s="113">
        <f>Ky2!BT33</f>
        <v>3</v>
      </c>
      <c r="AI33" s="113">
        <f>Ky2!BU33</f>
        <v>5</v>
      </c>
      <c r="AJ33" s="111">
        <f t="shared" si="1"/>
        <v>5.58</v>
      </c>
      <c r="AK33" s="111">
        <f t="shared" si="2"/>
        <v>5.627457627118644</v>
      </c>
      <c r="AL33" s="117" t="str">
        <f>IF(AK33&gt;=8,"Giái",IF(AK33&gt;=7,"Kh¸",IF(AK33&gt;=6,"TB Kh¸",IF(AK33&gt;=5,"TB",IF(AK33&gt;=4,"YÕu",IF(AK33&lt;4,"KÐm"))))))</f>
        <v>TB</v>
      </c>
    </row>
    <row r="34" spans="1:38" s="112" customFormat="1" ht="14.25" customHeight="1">
      <c r="A34" s="106">
        <v>27</v>
      </c>
      <c r="B34" s="43"/>
      <c r="C34" s="122" t="s">
        <v>50</v>
      </c>
      <c r="D34" s="123" t="s">
        <v>51</v>
      </c>
      <c r="E34" s="48">
        <f>Ky1!K35</f>
        <v>6</v>
      </c>
      <c r="F34" s="46"/>
      <c r="G34" s="48">
        <f>Ky1!W35</f>
        <v>7</v>
      </c>
      <c r="H34" s="46"/>
      <c r="I34" s="48">
        <f>Ky1!BH35</f>
        <v>5</v>
      </c>
      <c r="J34" s="46"/>
      <c r="K34" s="45">
        <f>Ky1!AV35</f>
        <v>7</v>
      </c>
      <c r="L34" s="48"/>
      <c r="M34" s="45">
        <f>Ky1!BT35</f>
        <v>5</v>
      </c>
      <c r="N34" s="48"/>
      <c r="O34" s="45">
        <f>Ky1!CF35</f>
        <v>5</v>
      </c>
      <c r="P34" s="46"/>
      <c r="Q34" s="45">
        <f>Ky1!AJ35</f>
        <v>4</v>
      </c>
      <c r="R34" s="45">
        <f>Ky1!AK35</f>
        <v>6</v>
      </c>
      <c r="S34" s="111">
        <f t="shared" si="0"/>
        <v>5.86</v>
      </c>
      <c r="T34" s="231">
        <f>Ky2!K34</f>
        <v>5</v>
      </c>
      <c r="U34" s="53"/>
      <c r="V34" s="113">
        <f>Ky2!AJ34</f>
        <v>4</v>
      </c>
      <c r="W34" s="113">
        <f>Ky2!AK34</f>
        <v>5</v>
      </c>
      <c r="X34" s="113">
        <f>Ky2!W34</f>
        <v>5</v>
      </c>
      <c r="Y34" s="53"/>
      <c r="Z34" s="113">
        <f>Ky2!BH34</f>
        <v>3</v>
      </c>
      <c r="AA34" s="113">
        <f>Ky2!BI34</f>
        <v>5</v>
      </c>
      <c r="AB34" s="113">
        <f>Ky2!AV34</f>
        <v>4</v>
      </c>
      <c r="AC34" s="113">
        <f>Ky2!AW34</f>
        <v>5</v>
      </c>
      <c r="AD34" s="113">
        <f>Ky2!CF34</f>
        <v>5</v>
      </c>
      <c r="AE34" s="113"/>
      <c r="AF34" s="45">
        <f>Ky2!CR34</f>
        <v>7</v>
      </c>
      <c r="AG34" s="113"/>
      <c r="AH34" s="113">
        <f>Ky2!BT34</f>
        <v>5</v>
      </c>
      <c r="AI34" s="113"/>
      <c r="AJ34" s="111">
        <f t="shared" si="1"/>
        <v>5.13</v>
      </c>
      <c r="AK34" s="111">
        <f t="shared" si="2"/>
        <v>5.476440677966102</v>
      </c>
      <c r="AL34" s="117" t="str">
        <f t="shared" si="3"/>
        <v>TB</v>
      </c>
    </row>
    <row r="35" spans="1:38" s="112" customFormat="1" ht="14.25" customHeight="1">
      <c r="A35" s="106">
        <v>28</v>
      </c>
      <c r="B35" s="43"/>
      <c r="C35" s="122" t="s">
        <v>52</v>
      </c>
      <c r="D35" s="123" t="s">
        <v>53</v>
      </c>
      <c r="E35" s="48">
        <f>Ky1!K36</f>
        <v>7</v>
      </c>
      <c r="F35" s="47"/>
      <c r="G35" s="48">
        <f>Ky1!W36</f>
        <v>8</v>
      </c>
      <c r="H35" s="47"/>
      <c r="I35" s="48">
        <f>Ky1!BH36</f>
        <v>7</v>
      </c>
      <c r="J35" s="47"/>
      <c r="K35" s="45">
        <f>Ky1!AV36</f>
        <v>8</v>
      </c>
      <c r="L35" s="48"/>
      <c r="M35" s="45">
        <f>Ky1!BT36</f>
        <v>5</v>
      </c>
      <c r="N35" s="48"/>
      <c r="O35" s="45">
        <f>Ky1!CF36</f>
        <v>5</v>
      </c>
      <c r="P35" s="47"/>
      <c r="Q35" s="45">
        <f>Ky1!AJ36</f>
        <v>6</v>
      </c>
      <c r="R35" s="47"/>
      <c r="S35" s="111">
        <f t="shared" si="0"/>
        <v>6.61</v>
      </c>
      <c r="T35" s="231">
        <f>Ky2!K35</f>
        <v>6</v>
      </c>
      <c r="U35" s="53"/>
      <c r="V35" s="113">
        <f>Ky2!AJ35</f>
        <v>5</v>
      </c>
      <c r="W35" s="53"/>
      <c r="X35" s="113">
        <f>Ky2!W35</f>
        <v>4</v>
      </c>
      <c r="Y35" s="113">
        <f>Ky2!X35</f>
        <v>5</v>
      </c>
      <c r="Z35" s="113">
        <f>Ky2!BH35</f>
        <v>4</v>
      </c>
      <c r="AA35" s="113">
        <f>Ky2!BI35</f>
        <v>6</v>
      </c>
      <c r="AB35" s="113">
        <f>Ky2!AV35</f>
        <v>4</v>
      </c>
      <c r="AC35" s="113">
        <f>Ky2!AW35</f>
        <v>6</v>
      </c>
      <c r="AD35" s="113">
        <f>Ky2!CF35</f>
        <v>8</v>
      </c>
      <c r="AE35" s="113"/>
      <c r="AF35" s="45">
        <f>Ky2!CR35</f>
        <v>7</v>
      </c>
      <c r="AG35" s="113"/>
      <c r="AH35" s="113">
        <f>Ky2!BT35</f>
        <v>6</v>
      </c>
      <c r="AI35" s="113"/>
      <c r="AJ35" s="111">
        <f t="shared" si="1"/>
        <v>5.84</v>
      </c>
      <c r="AK35" s="111">
        <f t="shared" si="2"/>
        <v>6.205423728813559</v>
      </c>
      <c r="AL35" s="117" t="str">
        <f t="shared" si="3"/>
        <v>TB Kh¸</v>
      </c>
    </row>
    <row r="36" spans="1:38" s="112" customFormat="1" ht="14.25" customHeight="1">
      <c r="A36" s="106">
        <v>29</v>
      </c>
      <c r="B36" s="43"/>
      <c r="C36" s="122" t="s">
        <v>54</v>
      </c>
      <c r="D36" s="123" t="s">
        <v>53</v>
      </c>
      <c r="E36" s="48">
        <f>Ky1!K37</f>
        <v>7</v>
      </c>
      <c r="F36" s="47"/>
      <c r="G36" s="48">
        <f>Ky1!W37</f>
        <v>8</v>
      </c>
      <c r="H36" s="47"/>
      <c r="I36" s="48">
        <f>Ky1!BH37</f>
        <v>7</v>
      </c>
      <c r="J36" s="47"/>
      <c r="K36" s="45">
        <f>Ky1!AV37</f>
        <v>9</v>
      </c>
      <c r="L36" s="47"/>
      <c r="M36" s="45">
        <f>Ky1!BT37</f>
        <v>5</v>
      </c>
      <c r="N36" s="47"/>
      <c r="O36" s="45">
        <f>Ky1!CF37</f>
        <v>5</v>
      </c>
      <c r="P36" s="47"/>
      <c r="Q36" s="45">
        <f>Ky1!AJ37</f>
        <v>8</v>
      </c>
      <c r="R36" s="47"/>
      <c r="S36" s="111">
        <f t="shared" si="0"/>
        <v>7.21</v>
      </c>
      <c r="T36" s="231">
        <f>Ky2!K36</f>
        <v>5</v>
      </c>
      <c r="U36" s="53"/>
      <c r="V36" s="113">
        <f>Ky2!AJ36</f>
        <v>7</v>
      </c>
      <c r="W36" s="53"/>
      <c r="X36" s="113">
        <f>Ky2!W36</f>
        <v>5</v>
      </c>
      <c r="Y36" s="53"/>
      <c r="Z36" s="113">
        <f>Ky2!BH36</f>
        <v>6</v>
      </c>
      <c r="AA36" s="53"/>
      <c r="AB36" s="113">
        <f>Ky2!AV36</f>
        <v>5</v>
      </c>
      <c r="AC36" s="113"/>
      <c r="AD36" s="113">
        <f>Ky2!CF36</f>
        <v>4</v>
      </c>
      <c r="AE36" s="113">
        <f>Ky2!CG36</f>
        <v>5</v>
      </c>
      <c r="AF36" s="45">
        <f>Ky2!CR36</f>
        <v>7</v>
      </c>
      <c r="AG36" s="113"/>
      <c r="AH36" s="113">
        <f>Ky2!BT36</f>
        <v>7</v>
      </c>
      <c r="AI36" s="113"/>
      <c r="AJ36" s="111">
        <f t="shared" si="1"/>
        <v>5.87</v>
      </c>
      <c r="AK36" s="111">
        <f t="shared" si="2"/>
        <v>6.505932203389831</v>
      </c>
      <c r="AL36" s="117" t="str">
        <f t="shared" si="3"/>
        <v>TB Kh¸</v>
      </c>
    </row>
    <row r="37" spans="1:38" s="112" customFormat="1" ht="14.25" customHeight="1">
      <c r="A37" s="106">
        <v>30</v>
      </c>
      <c r="B37" s="43"/>
      <c r="C37" s="122" t="s">
        <v>55</v>
      </c>
      <c r="D37" s="123" t="s">
        <v>53</v>
      </c>
      <c r="E37" s="48">
        <f>Ky1!K38</f>
        <v>4</v>
      </c>
      <c r="F37" s="48">
        <f>Ky1!L38</f>
        <v>5</v>
      </c>
      <c r="G37" s="48">
        <f>Ky1!W38</f>
        <v>8</v>
      </c>
      <c r="H37" s="47"/>
      <c r="I37" s="48">
        <f>Ky1!BH38</f>
        <v>4</v>
      </c>
      <c r="J37" s="48">
        <f>Ky1!BI38</f>
        <v>5</v>
      </c>
      <c r="K37" s="45">
        <f>Ky1!AV38</f>
        <v>6</v>
      </c>
      <c r="L37" s="47"/>
      <c r="M37" s="45">
        <f>Ky1!BT38</f>
        <v>3</v>
      </c>
      <c r="N37" s="45">
        <f>Ky1!BU38</f>
        <v>6</v>
      </c>
      <c r="O37" s="45">
        <f>Ky1!CF38</f>
        <v>3</v>
      </c>
      <c r="P37" s="45">
        <f>Ky1!CG38</f>
        <v>5</v>
      </c>
      <c r="Q37" s="45">
        <f>Ky1!AJ38</f>
        <v>5</v>
      </c>
      <c r="R37" s="47"/>
      <c r="S37" s="111">
        <f t="shared" si="0"/>
        <v>5.5</v>
      </c>
      <c r="T37" s="231">
        <f>Ky2!K37</f>
        <v>6</v>
      </c>
      <c r="U37" s="53"/>
      <c r="V37" s="113">
        <f>Ky2!AJ37</f>
        <v>3</v>
      </c>
      <c r="W37" s="113">
        <f>Ky2!AK37</f>
        <v>5</v>
      </c>
      <c r="X37" s="113">
        <f>Ky2!W37</f>
        <v>5</v>
      </c>
      <c r="Y37" s="53"/>
      <c r="Z37" s="113">
        <f>Ky2!BH37</f>
        <v>3</v>
      </c>
      <c r="AA37" s="113">
        <f>Ky2!BI37</f>
        <v>6</v>
      </c>
      <c r="AB37" s="113">
        <f>Ky2!AV37</f>
        <v>4</v>
      </c>
      <c r="AC37" s="113">
        <f>Ky2!AW37</f>
        <v>5</v>
      </c>
      <c r="AD37" s="113">
        <f>Ky2!CF37</f>
        <v>7</v>
      </c>
      <c r="AE37" s="113"/>
      <c r="AF37" s="45">
        <f>Ky2!CR37</f>
        <v>7</v>
      </c>
      <c r="AG37" s="113"/>
      <c r="AH37" s="113">
        <f>Ky2!BT37</f>
        <v>4</v>
      </c>
      <c r="AI37" s="113">
        <f>Ky2!BU37</f>
        <v>6</v>
      </c>
      <c r="AJ37" s="111">
        <f t="shared" si="1"/>
        <v>5.68</v>
      </c>
      <c r="AK37" s="111">
        <f t="shared" si="2"/>
        <v>5.59457627118644</v>
      </c>
      <c r="AL37" s="117" t="str">
        <f t="shared" si="3"/>
        <v>TB</v>
      </c>
    </row>
    <row r="38" spans="1:38" s="112" customFormat="1" ht="14.25" customHeight="1">
      <c r="A38" s="106">
        <v>31</v>
      </c>
      <c r="B38" s="43"/>
      <c r="C38" s="122" t="s">
        <v>56</v>
      </c>
      <c r="D38" s="123" t="s">
        <v>53</v>
      </c>
      <c r="E38" s="48">
        <f>Ky1!K39</f>
        <v>2</v>
      </c>
      <c r="F38" s="48">
        <f>Ky1!L39</f>
        <v>3</v>
      </c>
      <c r="G38" s="48">
        <f>Ky1!W39</f>
        <v>7</v>
      </c>
      <c r="H38" s="47"/>
      <c r="I38" s="48">
        <f>Ky1!BH39</f>
        <v>5</v>
      </c>
      <c r="J38" s="47"/>
      <c r="K38" s="45">
        <f>Ky1!AV39</f>
        <v>8</v>
      </c>
      <c r="L38" s="48"/>
      <c r="M38" s="45">
        <f>Ky1!BT39</f>
        <v>5</v>
      </c>
      <c r="N38" s="48"/>
      <c r="O38" s="45">
        <f>Ky1!CF39</f>
        <v>5</v>
      </c>
      <c r="P38" s="47"/>
      <c r="Q38" s="45">
        <f>Ky1!AJ39</f>
        <v>5</v>
      </c>
      <c r="R38" s="47"/>
      <c r="S38" s="111">
        <f t="shared" si="0"/>
        <v>5.39</v>
      </c>
      <c r="T38" s="231">
        <f>Ky2!K38</f>
        <v>4</v>
      </c>
      <c r="U38" s="231">
        <f>Ky2!L38</f>
        <v>0</v>
      </c>
      <c r="V38" s="113">
        <f>Ky2!AJ38</f>
        <v>3</v>
      </c>
      <c r="W38" s="113">
        <f>Ky2!AK38</f>
        <v>4</v>
      </c>
      <c r="X38" s="113">
        <f>Ky2!W38</f>
        <v>4</v>
      </c>
      <c r="Y38" s="113">
        <f>Ky2!X38</f>
        <v>5</v>
      </c>
      <c r="Z38" s="113">
        <f>Ky2!BH38</f>
        <v>3</v>
      </c>
      <c r="AA38" s="113">
        <f>Ky2!BI38</f>
        <v>6</v>
      </c>
      <c r="AB38" s="113">
        <f>Ky2!AV38</f>
        <v>3</v>
      </c>
      <c r="AC38" s="113">
        <f>Ky2!AW38</f>
        <v>5</v>
      </c>
      <c r="AD38" s="113">
        <f>Ky2!CF38</f>
        <v>6</v>
      </c>
      <c r="AE38" s="113"/>
      <c r="AF38" s="45">
        <f>Ky2!CR38</f>
        <v>7</v>
      </c>
      <c r="AG38" s="113"/>
      <c r="AH38" s="113">
        <f>Ky2!BT38</f>
        <v>3</v>
      </c>
      <c r="AI38" s="113">
        <f>Ky2!BU38</f>
        <v>7</v>
      </c>
      <c r="AJ38" s="111">
        <f t="shared" si="1"/>
        <v>5.19</v>
      </c>
      <c r="AK38" s="111">
        <f t="shared" si="2"/>
        <v>5.284915254237288</v>
      </c>
      <c r="AL38" s="117" t="str">
        <f t="shared" si="3"/>
        <v>TB</v>
      </c>
    </row>
    <row r="39" spans="1:38" s="112" customFormat="1" ht="14.25" customHeight="1">
      <c r="A39" s="106">
        <v>32</v>
      </c>
      <c r="B39" s="43"/>
      <c r="C39" s="122" t="s">
        <v>58</v>
      </c>
      <c r="D39" s="123" t="s">
        <v>59</v>
      </c>
      <c r="E39" s="48">
        <f>Ky1!K41</f>
        <v>2</v>
      </c>
      <c r="F39" s="48">
        <f>Ky1!L41</f>
        <v>5</v>
      </c>
      <c r="G39" s="48">
        <f>Ky1!W41</f>
        <v>8</v>
      </c>
      <c r="H39" s="47"/>
      <c r="I39" s="48">
        <f>Ky1!BH41</f>
        <v>6</v>
      </c>
      <c r="J39" s="47"/>
      <c r="K39" s="45">
        <f>Ky1!AV41</f>
        <v>7</v>
      </c>
      <c r="L39" s="47"/>
      <c r="M39" s="45">
        <f>Ky1!BT41</f>
        <v>6</v>
      </c>
      <c r="N39" s="48"/>
      <c r="O39" s="45">
        <f>Ky1!CF41</f>
        <v>4</v>
      </c>
      <c r="P39" s="45">
        <f>Ky1!CG41</f>
        <v>5</v>
      </c>
      <c r="Q39" s="45">
        <f>Ky1!AJ41</f>
        <v>6</v>
      </c>
      <c r="R39" s="47"/>
      <c r="S39" s="111">
        <f t="shared" si="0"/>
        <v>6.07</v>
      </c>
      <c r="T39" s="231">
        <f>Ky2!K39</f>
        <v>5</v>
      </c>
      <c r="U39" s="53"/>
      <c r="V39" s="113">
        <f>Ky2!AJ39</f>
        <v>4</v>
      </c>
      <c r="W39" s="113">
        <f>Ky2!AK39</f>
        <v>5</v>
      </c>
      <c r="X39" s="113">
        <f>Ky2!W39</f>
        <v>6</v>
      </c>
      <c r="Y39" s="53"/>
      <c r="Z39" s="113">
        <f>Ky2!BH39</f>
        <v>3</v>
      </c>
      <c r="AA39" s="113">
        <f>Ky2!BI39</f>
        <v>6</v>
      </c>
      <c r="AB39" s="113">
        <f>Ky2!AV39</f>
        <v>5</v>
      </c>
      <c r="AC39" s="113"/>
      <c r="AD39" s="113">
        <f>Ky2!CF39</f>
        <v>6</v>
      </c>
      <c r="AE39" s="113"/>
      <c r="AF39" s="45">
        <f>Ky2!CR39</f>
        <v>6</v>
      </c>
      <c r="AG39" s="113"/>
      <c r="AH39" s="113">
        <f>Ky2!BT39</f>
        <v>5</v>
      </c>
      <c r="AI39" s="113"/>
      <c r="AJ39" s="111">
        <f t="shared" si="1"/>
        <v>5.45</v>
      </c>
      <c r="AK39" s="111">
        <f t="shared" si="2"/>
        <v>5.744237288135594</v>
      </c>
      <c r="AL39" s="117" t="str">
        <f t="shared" si="3"/>
        <v>TB</v>
      </c>
    </row>
    <row r="40" spans="1:38" s="112" customFormat="1" ht="14.25" customHeight="1">
      <c r="A40" s="106">
        <v>33</v>
      </c>
      <c r="B40" s="47"/>
      <c r="C40" s="122" t="s">
        <v>60</v>
      </c>
      <c r="D40" s="123" t="s">
        <v>61</v>
      </c>
      <c r="E40" s="48">
        <f>Ky1!K42</f>
        <v>4</v>
      </c>
      <c r="F40" s="48">
        <f>Ky1!L42</f>
        <v>5</v>
      </c>
      <c r="G40" s="48">
        <f>Ky1!W42</f>
        <v>8</v>
      </c>
      <c r="H40" s="55"/>
      <c r="I40" s="48">
        <f>Ky1!BH42</f>
        <v>4</v>
      </c>
      <c r="J40" s="48">
        <f>Ky1!BI42</f>
        <v>6</v>
      </c>
      <c r="K40" s="45">
        <f>Ky1!AV42</f>
        <v>6</v>
      </c>
      <c r="L40" s="56"/>
      <c r="M40" s="45">
        <f>Ky1!BT42</f>
        <v>5</v>
      </c>
      <c r="N40" s="56"/>
      <c r="O40" s="45">
        <f>Ky1!CF42</f>
        <v>5</v>
      </c>
      <c r="P40" s="53"/>
      <c r="Q40" s="45">
        <f>Ky1!AJ42</f>
        <v>5</v>
      </c>
      <c r="R40" s="47"/>
      <c r="S40" s="111">
        <f t="shared" si="0"/>
        <v>5.57</v>
      </c>
      <c r="T40" s="231">
        <f>Ky2!K40</f>
        <v>2</v>
      </c>
      <c r="U40" s="231">
        <f>Ky2!L40</f>
        <v>0</v>
      </c>
      <c r="V40" s="113">
        <f>Ky2!AJ40</f>
        <v>3</v>
      </c>
      <c r="W40" s="113">
        <f>Ky2!AK40</f>
        <v>5</v>
      </c>
      <c r="X40" s="113">
        <f>Ky2!W40</f>
        <v>4</v>
      </c>
      <c r="Y40" s="113">
        <f>Ky2!X40</f>
        <v>4</v>
      </c>
      <c r="Z40" s="113">
        <f>Ky2!BH40</f>
        <v>4</v>
      </c>
      <c r="AA40" s="113">
        <f>Ky2!BI40</f>
        <v>5</v>
      </c>
      <c r="AB40" s="113">
        <f>Ky2!AV40</f>
        <v>4</v>
      </c>
      <c r="AC40" s="113">
        <f>Ky2!AW40</f>
        <v>5</v>
      </c>
      <c r="AD40" s="113">
        <f>Ky2!CF40</f>
        <v>5</v>
      </c>
      <c r="AE40" s="113"/>
      <c r="AF40" s="45">
        <f>Ky2!CR40</f>
        <v>6</v>
      </c>
      <c r="AG40" s="113"/>
      <c r="AH40" s="113">
        <f>Ky2!BT40</f>
        <v>5</v>
      </c>
      <c r="AI40" s="113"/>
      <c r="AJ40" s="111">
        <f t="shared" si="1"/>
        <v>4.42</v>
      </c>
      <c r="AK40" s="111">
        <f t="shared" si="2"/>
        <v>4.965762711864407</v>
      </c>
      <c r="AL40" s="117" t="str">
        <f t="shared" si="3"/>
        <v>YÕu</v>
      </c>
    </row>
    <row r="41" spans="1:38" s="112" customFormat="1" ht="14.25" customHeight="1">
      <c r="A41" s="106">
        <v>34</v>
      </c>
      <c r="B41" s="47"/>
      <c r="C41" s="115" t="s">
        <v>6</v>
      </c>
      <c r="D41" s="116" t="s">
        <v>62</v>
      </c>
      <c r="E41" s="48">
        <f>Ky1!K43</f>
        <v>7</v>
      </c>
      <c r="F41" s="57"/>
      <c r="G41" s="48">
        <f>Ky1!W43</f>
        <v>8</v>
      </c>
      <c r="H41" s="54"/>
      <c r="I41" s="48">
        <f>Ky1!BH43</f>
        <v>6</v>
      </c>
      <c r="J41" s="57"/>
      <c r="K41" s="45">
        <f>Ky1!AV43</f>
        <v>5</v>
      </c>
      <c r="L41" s="57"/>
      <c r="M41" s="45">
        <f>Ky1!BT43</f>
        <v>7</v>
      </c>
      <c r="N41" s="57"/>
      <c r="O41" s="45">
        <f>Ky1!CF43</f>
        <v>5</v>
      </c>
      <c r="P41" s="53"/>
      <c r="Q41" s="45">
        <f>Ky1!AJ43</f>
        <v>5</v>
      </c>
      <c r="R41" s="47"/>
      <c r="S41" s="111">
        <f t="shared" si="0"/>
        <v>5.89</v>
      </c>
      <c r="T41" s="231">
        <f>Ky2!K41</f>
        <v>3</v>
      </c>
      <c r="U41" s="231">
        <f>Ky2!L41</f>
        <v>6</v>
      </c>
      <c r="V41" s="113">
        <f>Ky2!AJ41</f>
        <v>4</v>
      </c>
      <c r="W41" s="113">
        <f>Ky2!AK41</f>
        <v>5</v>
      </c>
      <c r="X41" s="113">
        <f>Ky2!W41</f>
        <v>5</v>
      </c>
      <c r="Y41" s="53"/>
      <c r="Z41" s="113">
        <f>Ky2!BH41</f>
        <v>5</v>
      </c>
      <c r="AA41" s="53"/>
      <c r="AB41" s="113">
        <f>Ky2!AV41</f>
        <v>5</v>
      </c>
      <c r="AC41" s="113"/>
      <c r="AD41" s="113">
        <f>Ky2!CF41</f>
        <v>5</v>
      </c>
      <c r="AE41" s="113"/>
      <c r="AF41" s="45">
        <f>Ky2!CR41</f>
        <v>7</v>
      </c>
      <c r="AG41" s="113"/>
      <c r="AH41" s="113">
        <f>Ky2!BT41</f>
        <v>6</v>
      </c>
      <c r="AI41" s="113"/>
      <c r="AJ41" s="111">
        <f t="shared" si="1"/>
        <v>5.39</v>
      </c>
      <c r="AK41" s="111">
        <f t="shared" si="2"/>
        <v>5.62728813559322</v>
      </c>
      <c r="AL41" s="117" t="str">
        <f t="shared" si="3"/>
        <v>TB</v>
      </c>
    </row>
    <row r="42" spans="1:38" s="112" customFormat="1" ht="14.25" customHeight="1">
      <c r="A42" s="106">
        <v>35</v>
      </c>
      <c r="B42" s="53"/>
      <c r="C42" s="232" t="s">
        <v>63</v>
      </c>
      <c r="D42" s="233" t="s">
        <v>64</v>
      </c>
      <c r="E42" s="48">
        <f>Ky1!K44</f>
        <v>7</v>
      </c>
      <c r="F42" s="54"/>
      <c r="G42" s="48">
        <f>Ky1!W44</f>
        <v>8</v>
      </c>
      <c r="H42" s="54"/>
      <c r="I42" s="48">
        <f>Ky1!BH44</f>
        <v>7</v>
      </c>
      <c r="J42" s="54"/>
      <c r="K42" s="45">
        <f>Ky1!AV44</f>
        <v>7</v>
      </c>
      <c r="L42" s="53"/>
      <c r="M42" s="45">
        <f>Ky1!BT44</f>
        <v>5</v>
      </c>
      <c r="N42" s="53"/>
      <c r="O42" s="45">
        <f>Ky1!CF44</f>
        <v>4</v>
      </c>
      <c r="P42" s="45">
        <f>Ky1!CG44</f>
        <v>6</v>
      </c>
      <c r="Q42" s="45">
        <f>Ky1!AJ44</f>
        <v>6</v>
      </c>
      <c r="R42" s="53"/>
      <c r="S42" s="111">
        <f t="shared" si="0"/>
        <v>6.54</v>
      </c>
      <c r="T42" s="231">
        <f>Ky2!K42</f>
        <v>5</v>
      </c>
      <c r="U42" s="53"/>
      <c r="V42" s="113">
        <f>Ky2!AJ42</f>
        <v>5</v>
      </c>
      <c r="W42" s="53"/>
      <c r="X42" s="113">
        <f>Ky2!W42</f>
        <v>6</v>
      </c>
      <c r="Y42" s="53"/>
      <c r="Z42" s="113">
        <f>Ky2!BH42</f>
        <v>5</v>
      </c>
      <c r="AA42" s="53"/>
      <c r="AB42" s="113">
        <f>Ky2!AV42</f>
        <v>5</v>
      </c>
      <c r="AC42" s="113"/>
      <c r="AD42" s="113">
        <f>Ky2!CF42</f>
        <v>8</v>
      </c>
      <c r="AE42" s="113"/>
      <c r="AF42" s="45">
        <f>Ky2!CR42</f>
        <v>7</v>
      </c>
      <c r="AG42" s="113"/>
      <c r="AH42" s="113">
        <f>Ky2!BT42</f>
        <v>5</v>
      </c>
      <c r="AI42" s="113"/>
      <c r="AJ42" s="111">
        <f t="shared" si="1"/>
        <v>5.48</v>
      </c>
      <c r="AK42" s="111">
        <f t="shared" si="2"/>
        <v>5.983050847457627</v>
      </c>
      <c r="AL42" s="117" t="str">
        <f t="shared" si="3"/>
        <v>TB</v>
      </c>
    </row>
    <row r="43" spans="1:38" s="112" customFormat="1" ht="14.25" customHeight="1">
      <c r="A43" s="106">
        <v>36</v>
      </c>
      <c r="B43" s="53"/>
      <c r="C43" s="232" t="s">
        <v>65</v>
      </c>
      <c r="D43" s="233" t="s">
        <v>66</v>
      </c>
      <c r="E43" s="48">
        <f>Ky1!K45</f>
        <v>7</v>
      </c>
      <c r="F43" s="54"/>
      <c r="G43" s="48">
        <f>Ky1!W45</f>
        <v>7</v>
      </c>
      <c r="H43" s="54"/>
      <c r="I43" s="48">
        <f>Ky1!BH45</f>
        <v>7</v>
      </c>
      <c r="J43" s="54"/>
      <c r="K43" s="45">
        <f>Ky1!AV45</f>
        <v>9</v>
      </c>
      <c r="L43" s="53"/>
      <c r="M43" s="45">
        <f>Ky1!BT45</f>
        <v>6</v>
      </c>
      <c r="N43" s="53"/>
      <c r="O43" s="45">
        <f>Ky1!CF45</f>
        <v>6</v>
      </c>
      <c r="P43" s="53"/>
      <c r="Q43" s="45">
        <f>Ky1!AJ45</f>
        <v>6</v>
      </c>
      <c r="R43" s="53"/>
      <c r="S43" s="111">
        <f t="shared" si="0"/>
        <v>6.93</v>
      </c>
      <c r="T43" s="231">
        <f>Ky2!K43</f>
        <v>2</v>
      </c>
      <c r="U43" s="231">
        <f>Ky2!L43</f>
        <v>0</v>
      </c>
      <c r="V43" s="113">
        <f>Ky2!AJ43</f>
        <v>2</v>
      </c>
      <c r="W43" s="113">
        <f>Ky2!AK43</f>
        <v>5</v>
      </c>
      <c r="X43" s="113">
        <f>Ky2!W43</f>
        <v>5</v>
      </c>
      <c r="Y43" s="53"/>
      <c r="Z43" s="113">
        <f>Ky2!BH43</f>
        <v>4</v>
      </c>
      <c r="AA43" s="113">
        <f>Ky2!BI43</f>
        <v>5</v>
      </c>
      <c r="AB43" s="113">
        <f>Ky2!AV43</f>
        <v>4</v>
      </c>
      <c r="AC43" s="113">
        <f>Ky2!AW43</f>
        <v>4</v>
      </c>
      <c r="AD43" s="113">
        <f>Ky2!CF43</f>
        <v>4</v>
      </c>
      <c r="AE43" s="113">
        <f>Ky2!CG43</f>
        <v>6</v>
      </c>
      <c r="AF43" s="45">
        <f>Ky2!CR43</f>
        <v>6</v>
      </c>
      <c r="AG43" s="113"/>
      <c r="AH43" s="113">
        <f>Ky2!BT43</f>
        <v>4</v>
      </c>
      <c r="AI43" s="113">
        <f>Ky2!BU43</f>
        <v>2</v>
      </c>
      <c r="AJ43" s="111">
        <f t="shared" si="1"/>
        <v>4.45</v>
      </c>
      <c r="AK43" s="111">
        <f t="shared" si="2"/>
        <v>5.626949152542373</v>
      </c>
      <c r="AL43" s="117" t="str">
        <f t="shared" si="3"/>
        <v>TB</v>
      </c>
    </row>
    <row r="44" spans="1:38" s="112" customFormat="1" ht="14.25" customHeight="1">
      <c r="A44" s="106">
        <v>37</v>
      </c>
      <c r="B44" s="53"/>
      <c r="C44" s="235" t="s">
        <v>67</v>
      </c>
      <c r="D44" s="236" t="s">
        <v>66</v>
      </c>
      <c r="E44" s="48">
        <f>Ky1!K46</f>
        <v>4</v>
      </c>
      <c r="F44" s="48">
        <f>Ky1!L46</f>
        <v>6</v>
      </c>
      <c r="G44" s="48">
        <f>Ky1!W46</f>
        <v>7</v>
      </c>
      <c r="H44" s="54"/>
      <c r="I44" s="48">
        <f>Ky1!BH46</f>
        <v>5</v>
      </c>
      <c r="J44" s="54"/>
      <c r="K44" s="45">
        <f>Ky1!AV46</f>
        <v>6</v>
      </c>
      <c r="L44" s="53"/>
      <c r="M44" s="45">
        <f>Ky1!BT46</f>
        <v>5</v>
      </c>
      <c r="N44" s="53"/>
      <c r="O44" s="45">
        <f>Ky1!CF46</f>
        <v>5</v>
      </c>
      <c r="P44" s="53"/>
      <c r="Q44" s="45">
        <f>Ky1!AJ46</f>
        <v>7</v>
      </c>
      <c r="R44" s="53"/>
      <c r="S44" s="111">
        <f t="shared" si="0"/>
        <v>5.89</v>
      </c>
      <c r="T44" s="231">
        <f>Ky2!K44</f>
        <v>6</v>
      </c>
      <c r="U44" s="231"/>
      <c r="V44" s="113">
        <f>Ky2!AJ44</f>
        <v>6</v>
      </c>
      <c r="W44" s="53"/>
      <c r="X44" s="113">
        <f>Ky2!W44</f>
        <v>6</v>
      </c>
      <c r="Y44" s="53"/>
      <c r="Z44" s="113">
        <f>Ky2!BH44</f>
        <v>4</v>
      </c>
      <c r="AA44" s="113">
        <f>Ky2!BI44</f>
        <v>6</v>
      </c>
      <c r="AB44" s="113">
        <f>Ky2!AV44</f>
        <v>4</v>
      </c>
      <c r="AC44" s="113">
        <f>Ky2!AW44</f>
        <v>5</v>
      </c>
      <c r="AD44" s="113">
        <f>Ky2!CF44</f>
        <v>7</v>
      </c>
      <c r="AE44" s="113"/>
      <c r="AF44" s="45">
        <f>Ky2!CR44</f>
        <v>7</v>
      </c>
      <c r="AG44" s="113"/>
      <c r="AH44" s="113">
        <f>Ky2!BT44</f>
        <v>7</v>
      </c>
      <c r="AI44" s="113"/>
      <c r="AJ44" s="111">
        <f t="shared" si="1"/>
        <v>6.13</v>
      </c>
      <c r="AK44" s="111">
        <f t="shared" si="2"/>
        <v>6.016101694915254</v>
      </c>
      <c r="AL44" s="117" t="str">
        <f t="shared" si="3"/>
        <v>TB Kh¸</v>
      </c>
    </row>
    <row r="45" spans="1:38" s="112" customFormat="1" ht="14.25" customHeight="1">
      <c r="A45" s="106">
        <v>38</v>
      </c>
      <c r="B45" s="53"/>
      <c r="C45" s="235" t="s">
        <v>6</v>
      </c>
      <c r="D45" s="236" t="s">
        <v>68</v>
      </c>
      <c r="E45" s="48">
        <f>Ky1!K47</f>
        <v>4</v>
      </c>
      <c r="F45" s="48">
        <f>Ky1!L47</f>
        <v>6</v>
      </c>
      <c r="G45" s="48">
        <f>Ky1!W47</f>
        <v>8</v>
      </c>
      <c r="H45" s="54"/>
      <c r="I45" s="48">
        <f>Ky1!BH47</f>
        <v>7</v>
      </c>
      <c r="J45" s="54"/>
      <c r="K45" s="45">
        <f>Ky1!AV47</f>
        <v>6</v>
      </c>
      <c r="L45" s="53"/>
      <c r="M45" s="45">
        <f>Ky1!BT47</f>
        <v>5</v>
      </c>
      <c r="N45" s="53"/>
      <c r="O45" s="45">
        <f>Ky1!CF47</f>
        <v>3</v>
      </c>
      <c r="P45" s="45">
        <f>Ky1!CG47</f>
        <v>6</v>
      </c>
      <c r="Q45" s="45">
        <f>Ky1!AJ47</f>
        <v>7</v>
      </c>
      <c r="R45" s="53"/>
      <c r="S45" s="111">
        <f t="shared" si="0"/>
        <v>6.43</v>
      </c>
      <c r="T45" s="231">
        <f>Ky2!K45</f>
        <v>6</v>
      </c>
      <c r="U45" s="113"/>
      <c r="V45" s="113">
        <f>Ky2!AJ45</f>
        <v>3</v>
      </c>
      <c r="W45" s="113">
        <f>Ky2!AK45</f>
        <v>5</v>
      </c>
      <c r="X45" s="113">
        <f>Ky2!W45</f>
        <v>7</v>
      </c>
      <c r="Y45" s="113"/>
      <c r="Z45" s="113">
        <f>Ky2!BH45</f>
        <v>2</v>
      </c>
      <c r="AA45" s="113">
        <f>Ky2!BI45</f>
        <v>6</v>
      </c>
      <c r="AB45" s="113">
        <f>Ky2!AV45</f>
        <v>4</v>
      </c>
      <c r="AC45" s="113">
        <f>Ky2!AW45</f>
        <v>5</v>
      </c>
      <c r="AD45" s="113">
        <f>Ky2!CF45</f>
        <v>8</v>
      </c>
      <c r="AE45" s="113"/>
      <c r="AF45" s="45">
        <f>Ky2!CR45</f>
        <v>5</v>
      </c>
      <c r="AG45" s="113"/>
      <c r="AH45" s="113">
        <f>Ky2!BT45</f>
        <v>7</v>
      </c>
      <c r="AI45" s="113"/>
      <c r="AJ45" s="111">
        <f t="shared" si="1"/>
        <v>6.03</v>
      </c>
      <c r="AK45" s="111">
        <f t="shared" si="2"/>
        <v>6.219830508474577</v>
      </c>
      <c r="AL45" s="117" t="str">
        <f t="shared" si="3"/>
        <v>TB Kh¸</v>
      </c>
    </row>
    <row r="46" spans="1:38" s="112" customFormat="1" ht="14.25" customHeight="1">
      <c r="A46" s="106">
        <v>39</v>
      </c>
      <c r="B46" s="113"/>
      <c r="C46" s="122" t="s">
        <v>69</v>
      </c>
      <c r="D46" s="123" t="s">
        <v>70</v>
      </c>
      <c r="E46" s="48">
        <f>Ky1!K48</f>
        <v>5</v>
      </c>
      <c r="F46" s="113"/>
      <c r="G46" s="48">
        <f>Ky1!W48</f>
        <v>8</v>
      </c>
      <c r="H46" s="113"/>
      <c r="I46" s="48">
        <f>Ky1!BH48</f>
        <v>5</v>
      </c>
      <c r="J46" s="113"/>
      <c r="K46" s="45">
        <f>Ky1!AV48</f>
        <v>6</v>
      </c>
      <c r="L46" s="113"/>
      <c r="M46" s="45">
        <f>Ky1!BT48</f>
        <v>5</v>
      </c>
      <c r="N46" s="113"/>
      <c r="O46" s="45">
        <f>Ky1!CF48</f>
        <v>5</v>
      </c>
      <c r="P46" s="113"/>
      <c r="Q46" s="45">
        <f>Ky1!AJ48</f>
        <v>6</v>
      </c>
      <c r="R46" s="113"/>
      <c r="S46" s="111">
        <f t="shared" si="0"/>
        <v>5.61</v>
      </c>
      <c r="T46" s="231">
        <f>Ky2!K46</f>
        <v>6</v>
      </c>
      <c r="U46" s="113"/>
      <c r="V46" s="113">
        <f>Ky2!AJ46</f>
        <v>3</v>
      </c>
      <c r="W46" s="113">
        <f>Ky2!AK46</f>
        <v>5</v>
      </c>
      <c r="X46" s="113">
        <f>Ky2!W46</f>
        <v>5</v>
      </c>
      <c r="Y46" s="113"/>
      <c r="Z46" s="113">
        <f>Ky2!BH46</f>
        <v>4</v>
      </c>
      <c r="AA46" s="113">
        <f>Ky2!BI46</f>
        <v>5</v>
      </c>
      <c r="AB46" s="113">
        <f>Ky2!AV46</f>
        <v>5</v>
      </c>
      <c r="AC46" s="113"/>
      <c r="AD46" s="113">
        <f>Ky2!CF46</f>
        <v>4</v>
      </c>
      <c r="AE46" s="113">
        <f>Ky2!CG46</f>
        <v>5</v>
      </c>
      <c r="AF46" s="45">
        <f>Ky2!CR46</f>
        <v>7</v>
      </c>
      <c r="AG46" s="113"/>
      <c r="AH46" s="113">
        <f>Ky2!BT46</f>
        <v>4</v>
      </c>
      <c r="AI46" s="113">
        <f>Ky2!BU46</f>
        <v>5</v>
      </c>
      <c r="AJ46" s="111">
        <f t="shared" si="1"/>
        <v>5.29</v>
      </c>
      <c r="AK46" s="111">
        <f t="shared" si="2"/>
        <v>5.441864406779662</v>
      </c>
      <c r="AL46" s="117" t="str">
        <f t="shared" si="3"/>
        <v>TB</v>
      </c>
    </row>
    <row r="47" spans="1:38" s="112" customFormat="1" ht="14.25" customHeight="1">
      <c r="A47" s="106">
        <v>40</v>
      </c>
      <c r="B47" s="113"/>
      <c r="C47" s="122" t="s">
        <v>71</v>
      </c>
      <c r="D47" s="123" t="s">
        <v>72</v>
      </c>
      <c r="E47" s="48">
        <f>Ky1!K49</f>
        <v>6</v>
      </c>
      <c r="F47" s="113"/>
      <c r="G47" s="48">
        <f>Ky1!W49</f>
        <v>8</v>
      </c>
      <c r="H47" s="113"/>
      <c r="I47" s="48">
        <f>Ky1!BH49</f>
        <v>7</v>
      </c>
      <c r="J47" s="113"/>
      <c r="K47" s="45">
        <f>Ky1!AV49</f>
        <v>6</v>
      </c>
      <c r="L47" s="113"/>
      <c r="M47" s="45">
        <f>Ky1!BT49</f>
        <v>3</v>
      </c>
      <c r="N47" s="45">
        <f>Ky1!BU49</f>
        <v>5</v>
      </c>
      <c r="O47" s="45">
        <f>Ky1!CF49</f>
        <v>2</v>
      </c>
      <c r="P47" s="45">
        <f>Ky1!CG49</f>
        <v>5</v>
      </c>
      <c r="Q47" s="45">
        <f>Ky1!AJ49</f>
        <v>6</v>
      </c>
      <c r="R47" s="113"/>
      <c r="S47" s="111">
        <f t="shared" si="0"/>
        <v>6.11</v>
      </c>
      <c r="T47" s="231">
        <f>Ky2!K47</f>
        <v>3</v>
      </c>
      <c r="U47" s="231">
        <f>Ky2!L47</f>
        <v>7</v>
      </c>
      <c r="V47" s="113">
        <f>Ky2!AJ47</f>
        <v>3</v>
      </c>
      <c r="W47" s="113">
        <f>Ky2!AK47</f>
        <v>5</v>
      </c>
      <c r="X47" s="113">
        <f>Ky2!W47</f>
        <v>6</v>
      </c>
      <c r="Y47" s="113"/>
      <c r="Z47" s="113">
        <f>Ky2!BH47</f>
        <v>5</v>
      </c>
      <c r="AA47" s="113"/>
      <c r="AB47" s="113">
        <f>Ky2!AV47</f>
        <v>5</v>
      </c>
      <c r="AC47" s="113"/>
      <c r="AD47" s="113">
        <f>Ky2!CF47</f>
        <v>7</v>
      </c>
      <c r="AE47" s="113"/>
      <c r="AF47" s="45">
        <f>Ky2!CR47</f>
        <v>5</v>
      </c>
      <c r="AG47" s="113"/>
      <c r="AH47" s="113">
        <f>Ky2!BT47</f>
        <v>5</v>
      </c>
      <c r="AI47" s="113"/>
      <c r="AJ47" s="111">
        <f t="shared" si="1"/>
        <v>5.61</v>
      </c>
      <c r="AK47" s="111">
        <f t="shared" si="2"/>
        <v>5.847288135593221</v>
      </c>
      <c r="AL47" s="117" t="str">
        <f t="shared" si="3"/>
        <v>TB</v>
      </c>
    </row>
    <row r="48" spans="1:38" s="112" customFormat="1" ht="14.25" customHeight="1">
      <c r="A48" s="106">
        <v>41</v>
      </c>
      <c r="B48" s="113"/>
      <c r="C48" s="122" t="s">
        <v>21</v>
      </c>
      <c r="D48" s="123" t="s">
        <v>73</v>
      </c>
      <c r="E48" s="48">
        <f>Ky1!K50</f>
        <v>6</v>
      </c>
      <c r="F48" s="113"/>
      <c r="G48" s="48">
        <f>Ky1!W50</f>
        <v>8</v>
      </c>
      <c r="H48" s="113"/>
      <c r="I48" s="48">
        <f>Ky1!BH50</f>
        <v>7</v>
      </c>
      <c r="J48" s="113"/>
      <c r="K48" s="45">
        <f>Ky1!AV50</f>
        <v>8</v>
      </c>
      <c r="L48" s="113"/>
      <c r="M48" s="45">
        <f>Ky1!BT50</f>
        <v>3</v>
      </c>
      <c r="N48" s="45">
        <f>Ky1!BU50</f>
        <v>5</v>
      </c>
      <c r="O48" s="45">
        <f>Ky1!CF50</f>
        <v>3</v>
      </c>
      <c r="P48" s="45">
        <f>Ky1!CG50</f>
        <v>6</v>
      </c>
      <c r="Q48" s="45">
        <f>Ky1!AJ50</f>
        <v>4</v>
      </c>
      <c r="R48" s="45">
        <f>Ky1!AK50</f>
        <v>4</v>
      </c>
      <c r="S48" s="111">
        <f t="shared" si="0"/>
        <v>6.14</v>
      </c>
      <c r="T48" s="231">
        <f>Ky2!K48</f>
        <v>5</v>
      </c>
      <c r="U48" s="113"/>
      <c r="V48" s="113">
        <f>Ky2!AJ48</f>
        <v>5</v>
      </c>
      <c r="W48" s="113">
        <f>Ky2!AK48</f>
        <v>6</v>
      </c>
      <c r="X48" s="113">
        <f>Ky2!W48</f>
        <v>6</v>
      </c>
      <c r="Y48" s="113"/>
      <c r="Z48" s="113">
        <f>Ky2!BH48</f>
        <v>4</v>
      </c>
      <c r="AA48" s="113">
        <f>Ky2!BI48</f>
        <v>6</v>
      </c>
      <c r="AB48" s="113">
        <f>Ky2!AV48</f>
        <v>3</v>
      </c>
      <c r="AC48" s="113">
        <f>Ky2!AW48</f>
        <v>5</v>
      </c>
      <c r="AD48" s="113">
        <f>Ky2!CF48</f>
        <v>8</v>
      </c>
      <c r="AE48" s="113"/>
      <c r="AF48" s="45">
        <f>Ky2!CR48</f>
        <v>5</v>
      </c>
      <c r="AG48" s="113"/>
      <c r="AH48" s="113">
        <f>Ky2!BT48</f>
        <v>6</v>
      </c>
      <c r="AI48" s="113"/>
      <c r="AJ48" s="111">
        <f t="shared" si="1"/>
        <v>5.81</v>
      </c>
      <c r="AK48" s="111">
        <f t="shared" si="2"/>
        <v>5.966610169491525</v>
      </c>
      <c r="AL48" s="117" t="str">
        <f t="shared" si="3"/>
        <v>TB</v>
      </c>
    </row>
    <row r="49" spans="1:38" s="112" customFormat="1" ht="14.25" customHeight="1">
      <c r="A49" s="106">
        <v>42</v>
      </c>
      <c r="B49" s="113"/>
      <c r="C49" s="122" t="s">
        <v>6</v>
      </c>
      <c r="D49" s="123" t="s">
        <v>74</v>
      </c>
      <c r="E49" s="48">
        <f>Ky1!K51</f>
        <v>4</v>
      </c>
      <c r="F49" s="48">
        <f>Ky1!L51</f>
        <v>6</v>
      </c>
      <c r="G49" s="48">
        <f>Ky1!W51</f>
        <v>8</v>
      </c>
      <c r="H49" s="113"/>
      <c r="I49" s="48">
        <f>Ky1!BH51</f>
        <v>4</v>
      </c>
      <c r="J49" s="48">
        <f>Ky1!BI51</f>
        <v>5</v>
      </c>
      <c r="K49" s="45">
        <f>Ky1!AV51</f>
        <v>4</v>
      </c>
      <c r="L49" s="45">
        <f>Ky1!AW51</f>
        <v>7</v>
      </c>
      <c r="M49" s="45">
        <f>Ky1!BT51</f>
        <v>2</v>
      </c>
      <c r="N49" s="45">
        <f>Ky1!BU51</f>
        <v>3</v>
      </c>
      <c r="O49" s="45">
        <f>Ky1!CF51</f>
        <v>2</v>
      </c>
      <c r="P49" s="45">
        <f>Ky1!CG51</f>
        <v>5</v>
      </c>
      <c r="Q49" s="45">
        <f>Ky1!AJ51</f>
        <v>6</v>
      </c>
      <c r="R49" s="113"/>
      <c r="S49" s="111">
        <f t="shared" si="0"/>
        <v>5.71</v>
      </c>
      <c r="T49" s="231">
        <f>Ky2!K49</f>
        <v>2</v>
      </c>
      <c r="U49" s="231">
        <f>Ky2!L49</f>
        <v>6</v>
      </c>
      <c r="V49" s="113">
        <f>Ky2!AJ49</f>
        <v>3</v>
      </c>
      <c r="W49" s="113">
        <f>Ky2!AK49</f>
        <v>5</v>
      </c>
      <c r="X49" s="113">
        <f>Ky2!W49</f>
        <v>5</v>
      </c>
      <c r="Y49" s="113"/>
      <c r="Z49" s="113">
        <f>Ky2!BH49</f>
        <v>2</v>
      </c>
      <c r="AA49" s="113">
        <f>Ky2!BI49</f>
        <v>5</v>
      </c>
      <c r="AB49" s="113">
        <f>Ky2!AV49</f>
        <v>4</v>
      </c>
      <c r="AC49" s="113">
        <f>Ky2!AW49</f>
        <v>5</v>
      </c>
      <c r="AD49" s="113">
        <f>Ky2!CF49</f>
        <v>6</v>
      </c>
      <c r="AE49" s="113"/>
      <c r="AF49" s="45">
        <f>Ky2!CR49</f>
        <v>5</v>
      </c>
      <c r="AG49" s="113"/>
      <c r="AH49" s="113">
        <f>Ky2!BT49</f>
        <v>2</v>
      </c>
      <c r="AI49" s="113">
        <v>5</v>
      </c>
      <c r="AJ49" s="111">
        <f t="shared" si="1"/>
        <v>5.23</v>
      </c>
      <c r="AK49" s="111">
        <f t="shared" si="2"/>
        <v>5.457796610169491</v>
      </c>
      <c r="AL49" s="117" t="str">
        <f t="shared" si="3"/>
        <v>TB</v>
      </c>
    </row>
    <row r="50" spans="1:38" s="112" customFormat="1" ht="14.25" customHeight="1">
      <c r="A50" s="106">
        <v>43</v>
      </c>
      <c r="B50" s="113"/>
      <c r="C50" s="122" t="s">
        <v>75</v>
      </c>
      <c r="D50" s="123" t="s">
        <v>74</v>
      </c>
      <c r="E50" s="48">
        <f>Ky1!K52</f>
        <v>5</v>
      </c>
      <c r="F50" s="113"/>
      <c r="G50" s="48">
        <f>Ky1!W52</f>
        <v>8</v>
      </c>
      <c r="H50" s="113"/>
      <c r="I50" s="48">
        <f>Ky1!BH52</f>
        <v>7</v>
      </c>
      <c r="J50" s="113"/>
      <c r="K50" s="45">
        <f>Ky1!AV52</f>
        <v>7</v>
      </c>
      <c r="L50" s="113"/>
      <c r="M50" s="45">
        <f>Ky1!BT52</f>
        <v>5</v>
      </c>
      <c r="N50" s="113"/>
      <c r="O50" s="45">
        <f>Ky1!CF52</f>
        <v>7</v>
      </c>
      <c r="P50" s="113"/>
      <c r="Q50" s="45">
        <f>Ky1!AJ52</f>
        <v>6</v>
      </c>
      <c r="R50" s="113"/>
      <c r="S50" s="111">
        <f t="shared" si="0"/>
        <v>6.36</v>
      </c>
      <c r="T50" s="231">
        <f>Ky2!K50</f>
        <v>5</v>
      </c>
      <c r="U50" s="113"/>
      <c r="V50" s="113">
        <f>Ky2!AJ50</f>
        <v>5</v>
      </c>
      <c r="W50" s="113">
        <f>Ky2!AK50</f>
        <v>7</v>
      </c>
      <c r="X50" s="113">
        <f>Ky2!W50</f>
        <v>7</v>
      </c>
      <c r="Y50" s="113"/>
      <c r="Z50" s="113">
        <f>Ky2!BH50</f>
        <v>4</v>
      </c>
      <c r="AA50" s="113">
        <f>Ky2!BI50</f>
        <v>6</v>
      </c>
      <c r="AB50" s="113">
        <f>Ky2!AV50</f>
        <v>4</v>
      </c>
      <c r="AC50" s="113">
        <f>Ky2!AW50</f>
        <v>4</v>
      </c>
      <c r="AD50" s="113">
        <f>Ky2!CF50</f>
        <v>8</v>
      </c>
      <c r="AE50" s="113"/>
      <c r="AF50" s="45">
        <f>Ky2!CR50</f>
        <v>6</v>
      </c>
      <c r="AG50" s="113"/>
      <c r="AH50" s="113">
        <f>Ky2!BT50</f>
        <v>6</v>
      </c>
      <c r="AI50" s="113"/>
      <c r="AJ50" s="111">
        <f t="shared" si="1"/>
        <v>6.13</v>
      </c>
      <c r="AK50" s="111">
        <f t="shared" si="2"/>
        <v>6.2391525423728815</v>
      </c>
      <c r="AL50" s="117" t="str">
        <f t="shared" si="3"/>
        <v>TB Kh¸</v>
      </c>
    </row>
    <row r="51" spans="1:38" s="112" customFormat="1" ht="14.25" customHeight="1">
      <c r="A51" s="106">
        <v>44</v>
      </c>
      <c r="B51" s="113"/>
      <c r="C51" s="115" t="s">
        <v>76</v>
      </c>
      <c r="D51" s="116" t="s">
        <v>77</v>
      </c>
      <c r="E51" s="48">
        <f>Ky1!K53</f>
        <v>6</v>
      </c>
      <c r="F51" s="113"/>
      <c r="G51" s="48">
        <f>Ky1!W53</f>
        <v>7</v>
      </c>
      <c r="H51" s="113"/>
      <c r="I51" s="48">
        <f>Ky1!BH53</f>
        <v>7</v>
      </c>
      <c r="J51" s="113"/>
      <c r="K51" s="45">
        <f>Ky1!AV53</f>
        <v>8</v>
      </c>
      <c r="L51" s="113"/>
      <c r="M51" s="45">
        <f>Ky1!BT53</f>
        <v>3</v>
      </c>
      <c r="N51" s="45">
        <f>Ky1!BU53</f>
        <v>5</v>
      </c>
      <c r="O51" s="45">
        <f>Ky1!CF53</f>
        <v>5</v>
      </c>
      <c r="P51" s="113"/>
      <c r="Q51" s="45">
        <f>Ky1!AJ53</f>
        <v>6</v>
      </c>
      <c r="R51" s="113"/>
      <c r="S51" s="111">
        <f t="shared" si="0"/>
        <v>6.39</v>
      </c>
      <c r="T51" s="231">
        <f>Ky2!K51</f>
        <v>6</v>
      </c>
      <c r="U51" s="113"/>
      <c r="V51" s="113">
        <f>Ky2!AJ51</f>
        <v>3</v>
      </c>
      <c r="W51" s="113">
        <f>Ky2!AK51</f>
        <v>4</v>
      </c>
      <c r="X51" s="113">
        <f>Ky2!W51</f>
        <v>5</v>
      </c>
      <c r="Y51" s="113"/>
      <c r="Z51" s="113">
        <f>Ky2!BH51</f>
        <v>5</v>
      </c>
      <c r="AA51" s="113"/>
      <c r="AB51" s="113">
        <f>Ky2!AV51</f>
        <v>4</v>
      </c>
      <c r="AC51" s="113">
        <f>Ky2!AW51</f>
        <v>5</v>
      </c>
      <c r="AD51" s="113">
        <f>Ky2!CF51</f>
        <v>7</v>
      </c>
      <c r="AE51" s="113"/>
      <c r="AF51" s="45">
        <f>Ky2!CR51</f>
        <v>7</v>
      </c>
      <c r="AG51" s="113"/>
      <c r="AH51" s="113">
        <f>Ky2!BT51</f>
        <v>7</v>
      </c>
      <c r="AI51" s="113"/>
      <c r="AJ51" s="111">
        <f t="shared" si="1"/>
        <v>5.42</v>
      </c>
      <c r="AK51" s="111">
        <f t="shared" si="2"/>
        <v>5.880338983050847</v>
      </c>
      <c r="AL51" s="117" t="str">
        <f t="shared" si="3"/>
        <v>TB</v>
      </c>
    </row>
    <row r="52" spans="1:38" s="112" customFormat="1" ht="14.25" customHeight="1">
      <c r="A52" s="106">
        <v>45</v>
      </c>
      <c r="B52" s="113"/>
      <c r="C52" s="122" t="s">
        <v>78</v>
      </c>
      <c r="D52" s="123" t="s">
        <v>79</v>
      </c>
      <c r="E52" s="48">
        <f>Ky1!K54</f>
        <v>2</v>
      </c>
      <c r="F52" s="48">
        <f>Ky1!L54</f>
        <v>7</v>
      </c>
      <c r="G52" s="48">
        <f>Ky1!W54</f>
        <v>8</v>
      </c>
      <c r="H52" s="113"/>
      <c r="I52" s="48">
        <f>Ky1!BH54</f>
        <v>5</v>
      </c>
      <c r="J52" s="113"/>
      <c r="K52" s="45">
        <f>Ky1!AV54</f>
        <v>7</v>
      </c>
      <c r="L52" s="113"/>
      <c r="M52" s="45">
        <f>Ky1!BT54</f>
        <v>5</v>
      </c>
      <c r="N52" s="113"/>
      <c r="O52" s="45">
        <f>Ky1!CF54</f>
        <v>4</v>
      </c>
      <c r="P52" s="45">
        <f>Ky1!CG54</f>
        <v>7</v>
      </c>
      <c r="Q52" s="45">
        <f>Ky1!AJ54</f>
        <v>6</v>
      </c>
      <c r="R52" s="113"/>
      <c r="S52" s="111">
        <f t="shared" si="0"/>
        <v>6.29</v>
      </c>
      <c r="T52" s="231">
        <f>Ky2!K52</f>
        <v>3</v>
      </c>
      <c r="U52" s="231">
        <f>Ky2!L52</f>
        <v>5</v>
      </c>
      <c r="V52" s="113">
        <f>Ky2!AJ52</f>
        <v>4</v>
      </c>
      <c r="W52" s="113">
        <f>Ky2!AK52</f>
        <v>5</v>
      </c>
      <c r="X52" s="113">
        <f>Ky2!W52</f>
        <v>6</v>
      </c>
      <c r="Y52" s="113"/>
      <c r="Z52" s="113">
        <f>Ky2!BH52</f>
        <v>3</v>
      </c>
      <c r="AA52" s="113">
        <f>Ky2!BI52</f>
        <v>3</v>
      </c>
      <c r="AB52" s="113">
        <f>Ky2!AV52</f>
        <v>4</v>
      </c>
      <c r="AC52" s="113">
        <f>Ky2!AW52</f>
        <v>5</v>
      </c>
      <c r="AD52" s="113">
        <f>Ky2!CF52</f>
        <v>6</v>
      </c>
      <c r="AE52" s="113"/>
      <c r="AF52" s="45">
        <f>Ky2!CR52</f>
        <v>7</v>
      </c>
      <c r="AG52" s="113"/>
      <c r="AH52" s="113">
        <f>Ky2!BT52</f>
        <v>5</v>
      </c>
      <c r="AI52" s="113"/>
      <c r="AJ52" s="111">
        <f t="shared" si="1"/>
        <v>5.03</v>
      </c>
      <c r="AK52" s="111">
        <f t="shared" si="2"/>
        <v>5.627966101694915</v>
      </c>
      <c r="AL52" s="117" t="str">
        <f t="shared" si="3"/>
        <v>TB</v>
      </c>
    </row>
    <row r="53" spans="1:38" s="112" customFormat="1" ht="14.25" customHeight="1">
      <c r="A53" s="106">
        <v>46</v>
      </c>
      <c r="B53" s="113"/>
      <c r="C53" s="122" t="s">
        <v>80</v>
      </c>
      <c r="D53" s="123" t="s">
        <v>81</v>
      </c>
      <c r="E53" s="48">
        <f>Ky1!K55</f>
        <v>4</v>
      </c>
      <c r="F53" s="48">
        <f>Ky1!L55</f>
        <v>7</v>
      </c>
      <c r="G53" s="48">
        <f>Ky1!W55</f>
        <v>7</v>
      </c>
      <c r="H53" s="113"/>
      <c r="I53" s="48">
        <f>Ky1!BH55</f>
        <v>6</v>
      </c>
      <c r="J53" s="113"/>
      <c r="K53" s="45">
        <f>Ky1!AV55</f>
        <v>4</v>
      </c>
      <c r="L53" s="45">
        <f>Ky1!AW55</f>
        <v>8</v>
      </c>
      <c r="M53" s="45">
        <f>Ky1!BT55</f>
        <v>3</v>
      </c>
      <c r="N53" s="45">
        <f>Ky1!BU55</f>
        <v>5</v>
      </c>
      <c r="O53" s="45">
        <f>Ky1!CF55</f>
        <v>3</v>
      </c>
      <c r="P53" s="45">
        <f>Ky1!CG55</f>
        <v>6</v>
      </c>
      <c r="Q53" s="45">
        <f>Ky1!AJ55</f>
        <v>6</v>
      </c>
      <c r="R53" s="113"/>
      <c r="S53" s="111">
        <f t="shared" si="0"/>
        <v>6.46</v>
      </c>
      <c r="T53" s="231">
        <f>Ky2!K53</f>
        <v>6</v>
      </c>
      <c r="U53" s="113"/>
      <c r="V53" s="113">
        <f>Ky2!AJ53</f>
        <v>4</v>
      </c>
      <c r="W53" s="113">
        <f>Ky2!AK53</f>
        <v>5</v>
      </c>
      <c r="X53" s="113">
        <f>Ky2!W53</f>
        <v>5</v>
      </c>
      <c r="Y53" s="113"/>
      <c r="Z53" s="113">
        <f>Ky2!BH53</f>
        <v>5</v>
      </c>
      <c r="AA53" s="113"/>
      <c r="AB53" s="113">
        <f>Ky2!AV53</f>
        <v>4</v>
      </c>
      <c r="AC53" s="113">
        <f>Ky2!AW53</f>
        <v>5</v>
      </c>
      <c r="AD53" s="113">
        <f>Ky2!CF53</f>
        <v>4</v>
      </c>
      <c r="AE53" s="113">
        <f>Ky2!CG53</f>
        <v>6</v>
      </c>
      <c r="AF53" s="45">
        <f>Ky2!CR53</f>
        <v>6</v>
      </c>
      <c r="AG53" s="113"/>
      <c r="AH53" s="113">
        <f>Ky2!BT53</f>
        <v>5</v>
      </c>
      <c r="AI53" s="113"/>
      <c r="AJ53" s="111">
        <f t="shared" si="1"/>
        <v>5.29</v>
      </c>
      <c r="AK53" s="111">
        <f t="shared" si="2"/>
        <v>5.8452542372881355</v>
      </c>
      <c r="AL53" s="117" t="str">
        <f t="shared" si="3"/>
        <v>TB</v>
      </c>
    </row>
    <row r="54" spans="1:38" s="118" customFormat="1" ht="14.25" customHeight="1">
      <c r="A54" s="106">
        <v>47</v>
      </c>
      <c r="B54" s="113"/>
      <c r="C54" s="115" t="s">
        <v>82</v>
      </c>
      <c r="D54" s="116" t="s">
        <v>83</v>
      </c>
      <c r="E54" s="48">
        <f>Ky1!K56</f>
        <v>4</v>
      </c>
      <c r="F54" s="48">
        <f>Ky1!L56</f>
        <v>5</v>
      </c>
      <c r="G54" s="48">
        <f>Ky1!W56</f>
        <v>7</v>
      </c>
      <c r="H54" s="113"/>
      <c r="I54" s="48">
        <f>Ky1!BH56</f>
        <v>5</v>
      </c>
      <c r="J54" s="113"/>
      <c r="K54" s="45">
        <f>Ky1!AV56</f>
        <v>6</v>
      </c>
      <c r="L54" s="113"/>
      <c r="M54" s="45">
        <f>Ky1!BT56</f>
        <v>2</v>
      </c>
      <c r="N54" s="45">
        <f>Ky1!BU56</f>
        <v>4</v>
      </c>
      <c r="O54" s="45">
        <f>Ky1!CF56</f>
        <v>3</v>
      </c>
      <c r="P54" s="45">
        <f>Ky1!CG56</f>
        <v>5</v>
      </c>
      <c r="Q54" s="45">
        <f>Ky1!AJ56</f>
        <v>5</v>
      </c>
      <c r="R54" s="113"/>
      <c r="S54" s="111">
        <f t="shared" si="0"/>
        <v>5.21</v>
      </c>
      <c r="T54" s="231">
        <f>Ky2!K54</f>
        <v>3</v>
      </c>
      <c r="U54" s="231">
        <f>Ky2!L54</f>
        <v>2</v>
      </c>
      <c r="V54" s="113">
        <f>Ky2!AJ54</f>
        <v>4</v>
      </c>
      <c r="W54" s="113">
        <f>Ky2!AK54</f>
        <v>5</v>
      </c>
      <c r="X54" s="113">
        <f>Ky2!W54</f>
        <v>5</v>
      </c>
      <c r="Y54" s="113"/>
      <c r="Z54" s="113">
        <f>Ky2!BH54</f>
        <v>4</v>
      </c>
      <c r="AA54" s="113">
        <f>Ky2!BI54</f>
        <v>5</v>
      </c>
      <c r="AB54" s="113">
        <f>Ky2!AV54</f>
        <v>3</v>
      </c>
      <c r="AC54" s="113">
        <f>Ky2!AW54</f>
        <v>5</v>
      </c>
      <c r="AD54" s="113">
        <f>Ky2!CF54</f>
        <v>7</v>
      </c>
      <c r="AE54" s="113"/>
      <c r="AF54" s="45">
        <f>Ky2!CR54</f>
        <v>5</v>
      </c>
      <c r="AG54" s="113"/>
      <c r="AH54" s="113">
        <f>Ky2!BT54</f>
        <v>6</v>
      </c>
      <c r="AI54" s="113"/>
      <c r="AJ54" s="111">
        <f t="shared" si="1"/>
        <v>4.9</v>
      </c>
      <c r="AK54" s="111">
        <f t="shared" si="2"/>
        <v>5.047118644067796</v>
      </c>
      <c r="AL54" s="117" t="str">
        <f t="shared" si="3"/>
        <v>TB</v>
      </c>
    </row>
    <row r="55" spans="1:38" s="112" customFormat="1" ht="14.25" customHeight="1">
      <c r="A55" s="106">
        <v>48</v>
      </c>
      <c r="B55" s="113"/>
      <c r="C55" s="122" t="s">
        <v>84</v>
      </c>
      <c r="D55" s="123" t="s">
        <v>85</v>
      </c>
      <c r="E55" s="48">
        <f>Ky1!K57</f>
        <v>5</v>
      </c>
      <c r="F55" s="113"/>
      <c r="G55" s="48">
        <f>Ky1!W57</f>
        <v>8</v>
      </c>
      <c r="H55" s="113"/>
      <c r="I55" s="48">
        <f>Ky1!BH57</f>
        <v>5</v>
      </c>
      <c r="J55" s="113"/>
      <c r="K55" s="45">
        <f>Ky1!AV57</f>
        <v>6</v>
      </c>
      <c r="L55" s="113"/>
      <c r="M55" s="45">
        <f>Ky1!BT57</f>
        <v>5</v>
      </c>
      <c r="N55" s="113"/>
      <c r="O55" s="45">
        <f>Ky1!CF57</f>
        <v>3</v>
      </c>
      <c r="P55" s="45">
        <f>Ky1!CG57</f>
        <v>6</v>
      </c>
      <c r="Q55" s="45">
        <f>Ky1!AJ57</f>
        <v>7</v>
      </c>
      <c r="R55" s="45">
        <f>Ky1!AK57</f>
        <v>6</v>
      </c>
      <c r="S55" s="111">
        <f t="shared" si="0"/>
        <v>5.93</v>
      </c>
      <c r="T55" s="231">
        <f>Ky2!K55</f>
        <v>6</v>
      </c>
      <c r="U55" s="113"/>
      <c r="V55" s="113">
        <f>Ky2!AJ55</f>
        <v>3</v>
      </c>
      <c r="W55" s="113">
        <f>Ky2!AK55</f>
        <v>6</v>
      </c>
      <c r="X55" s="113">
        <f>Ky2!W55</f>
        <v>5</v>
      </c>
      <c r="Y55" s="113"/>
      <c r="Z55" s="113">
        <f>Ky2!BH55</f>
        <v>2</v>
      </c>
      <c r="AA55" s="113">
        <f>Ky2!BI55</f>
        <v>5</v>
      </c>
      <c r="AB55" s="113">
        <f>Ky2!AV55</f>
        <v>5</v>
      </c>
      <c r="AC55" s="113"/>
      <c r="AD55" s="113">
        <f>Ky2!CF55</f>
        <v>6</v>
      </c>
      <c r="AE55" s="113"/>
      <c r="AF55" s="45">
        <f>Ky2!CR55</f>
        <v>5</v>
      </c>
      <c r="AG55" s="113"/>
      <c r="AH55" s="113">
        <f>Ky2!BT55</f>
        <v>3</v>
      </c>
      <c r="AI55" s="113">
        <f>Ky2!BU55</f>
        <v>7</v>
      </c>
      <c r="AJ55" s="111">
        <f t="shared" si="1"/>
        <v>5.61</v>
      </c>
      <c r="AK55" s="111">
        <f t="shared" si="2"/>
        <v>5.761864406779661</v>
      </c>
      <c r="AL55" s="117" t="str">
        <f t="shared" si="3"/>
        <v>TB</v>
      </c>
    </row>
    <row r="56" spans="1:38" s="112" customFormat="1" ht="14.25" customHeight="1">
      <c r="A56" s="106">
        <v>49</v>
      </c>
      <c r="B56" s="113"/>
      <c r="C56" s="122" t="s">
        <v>86</v>
      </c>
      <c r="D56" s="123" t="s">
        <v>87</v>
      </c>
      <c r="E56" s="48">
        <f>Ky1!K58</f>
        <v>6</v>
      </c>
      <c r="F56" s="113"/>
      <c r="G56" s="48">
        <f>Ky1!W58</f>
        <v>8</v>
      </c>
      <c r="H56" s="113"/>
      <c r="I56" s="48">
        <f>Ky1!BH58</f>
        <v>7</v>
      </c>
      <c r="J56" s="113"/>
      <c r="K56" s="45">
        <f>Ky1!AV58</f>
        <v>6</v>
      </c>
      <c r="L56" s="113"/>
      <c r="M56" s="45">
        <f>Ky1!BT58</f>
        <v>5</v>
      </c>
      <c r="N56" s="113"/>
      <c r="O56" s="45">
        <f>Ky1!CF58</f>
        <v>4</v>
      </c>
      <c r="P56" s="45">
        <f>Ky1!CG58</f>
        <v>5</v>
      </c>
      <c r="Q56" s="45">
        <f>Ky1!AJ58</f>
        <v>6</v>
      </c>
      <c r="R56" s="113"/>
      <c r="S56" s="111">
        <f t="shared" si="0"/>
        <v>6.11</v>
      </c>
      <c r="T56" s="231">
        <f>Ky2!K56</f>
        <v>2</v>
      </c>
      <c r="U56" s="231">
        <f>Ky2!L56</f>
        <v>6</v>
      </c>
      <c r="V56" s="113">
        <f>Ky2!AJ56</f>
        <v>5</v>
      </c>
      <c r="W56" s="113"/>
      <c r="X56" s="113">
        <f>Ky2!W56</f>
        <v>5</v>
      </c>
      <c r="Y56" s="113"/>
      <c r="Z56" s="113">
        <f>Ky2!BH56</f>
        <v>3</v>
      </c>
      <c r="AA56" s="113">
        <f>Ky2!BI56</f>
        <v>5</v>
      </c>
      <c r="AB56" s="113">
        <f>Ky2!AV56</f>
        <v>4</v>
      </c>
      <c r="AC56" s="113">
        <f>Ky2!AW56</f>
        <v>5</v>
      </c>
      <c r="AD56" s="113">
        <f>Ky2!CF56</f>
        <v>6</v>
      </c>
      <c r="AE56" s="113"/>
      <c r="AF56" s="45">
        <f>Ky2!CR56</f>
        <v>6</v>
      </c>
      <c r="AG56" s="113"/>
      <c r="AH56" s="113">
        <f>Ky2!BT56</f>
        <v>3</v>
      </c>
      <c r="AI56" s="113">
        <f>Ky2!BU56</f>
        <v>6</v>
      </c>
      <c r="AJ56" s="111">
        <f t="shared" si="1"/>
        <v>5.39</v>
      </c>
      <c r="AK56" s="111">
        <f t="shared" si="2"/>
        <v>5.731694915254238</v>
      </c>
      <c r="AL56" s="117" t="str">
        <f t="shared" si="3"/>
        <v>TB</v>
      </c>
    </row>
    <row r="57" spans="1:38" s="112" customFormat="1" ht="14.25" customHeight="1">
      <c r="A57" s="106">
        <v>50</v>
      </c>
      <c r="B57" s="113"/>
      <c r="C57" s="122" t="s">
        <v>88</v>
      </c>
      <c r="D57" s="123" t="s">
        <v>89</v>
      </c>
      <c r="E57" s="48">
        <f>Ky1!K59</f>
        <v>7</v>
      </c>
      <c r="F57" s="113"/>
      <c r="G57" s="48">
        <f>Ky1!W59</f>
        <v>8</v>
      </c>
      <c r="H57" s="113"/>
      <c r="I57" s="48">
        <f>Ky1!BH59</f>
        <v>5</v>
      </c>
      <c r="J57" s="113"/>
      <c r="K57" s="45">
        <f>Ky1!AV59</f>
        <v>7</v>
      </c>
      <c r="L57" s="113"/>
      <c r="M57" s="45">
        <f>Ky1!BT59</f>
        <v>6</v>
      </c>
      <c r="N57" s="113"/>
      <c r="O57" s="45">
        <f>Ky1!CF59</f>
        <v>6</v>
      </c>
      <c r="P57" s="113"/>
      <c r="Q57" s="45">
        <f>Ky1!AJ59</f>
        <v>5</v>
      </c>
      <c r="R57" s="113"/>
      <c r="S57" s="111">
        <f t="shared" si="0"/>
        <v>6.07</v>
      </c>
      <c r="T57" s="231">
        <f>Ky2!K57</f>
        <v>6</v>
      </c>
      <c r="U57" s="113"/>
      <c r="V57" s="113">
        <f>Ky2!AJ57</f>
        <v>3</v>
      </c>
      <c r="W57" s="113">
        <f>Ky2!AK57</f>
        <v>5</v>
      </c>
      <c r="X57" s="113">
        <f>Ky2!W57</f>
        <v>4</v>
      </c>
      <c r="Y57" s="113">
        <f>Ky2!X57</f>
        <v>5</v>
      </c>
      <c r="Z57" s="113">
        <f>Ky2!BH57</f>
        <v>5</v>
      </c>
      <c r="AA57" s="113"/>
      <c r="AB57" s="113">
        <f>Ky2!AV57</f>
        <v>4</v>
      </c>
      <c r="AC57" s="113">
        <f>Ky2!AW57</f>
        <v>5</v>
      </c>
      <c r="AD57" s="113">
        <f>Ky2!CF57</f>
        <v>7</v>
      </c>
      <c r="AE57" s="113"/>
      <c r="AF57" s="45">
        <f>Ky2!CR57</f>
        <v>5</v>
      </c>
      <c r="AG57" s="113"/>
      <c r="AH57" s="113">
        <f>Ky2!BT57</f>
        <v>3</v>
      </c>
      <c r="AI57" s="113">
        <f>Ky2!BU57</f>
        <v>5</v>
      </c>
      <c r="AJ57" s="111">
        <f t="shared" si="1"/>
        <v>5.29</v>
      </c>
      <c r="AK57" s="111">
        <f t="shared" si="2"/>
        <v>5.660169491525425</v>
      </c>
      <c r="AL57" s="117" t="str">
        <f t="shared" si="3"/>
        <v>TB</v>
      </c>
    </row>
    <row r="58" spans="1:38" s="112" customFormat="1" ht="14.25" customHeight="1">
      <c r="A58" s="106">
        <v>51</v>
      </c>
      <c r="B58" s="113"/>
      <c r="C58" s="115" t="s">
        <v>76</v>
      </c>
      <c r="D58" s="116" t="s">
        <v>90</v>
      </c>
      <c r="E58" s="48">
        <f>Ky1!K60</f>
        <v>6</v>
      </c>
      <c r="F58" s="113"/>
      <c r="G58" s="48">
        <f>Ky1!W60</f>
        <v>9</v>
      </c>
      <c r="H58" s="113"/>
      <c r="I58" s="48">
        <f>Ky1!BH60</f>
        <v>7</v>
      </c>
      <c r="J58" s="113"/>
      <c r="K58" s="45">
        <f>Ky1!AV60</f>
        <v>8</v>
      </c>
      <c r="L58" s="113"/>
      <c r="M58" s="45">
        <f>Ky1!BT60</f>
        <v>7</v>
      </c>
      <c r="N58" s="113"/>
      <c r="O58" s="45">
        <f>Ky1!CF60</f>
        <v>4</v>
      </c>
      <c r="P58" s="45">
        <f>Ky1!CG60</f>
        <v>5</v>
      </c>
      <c r="Q58" s="45">
        <f>Ky1!AJ60</f>
        <v>6</v>
      </c>
      <c r="R58" s="113"/>
      <c r="S58" s="111">
        <f t="shared" si="0"/>
        <v>6.75</v>
      </c>
      <c r="T58" s="231">
        <f>Ky2!K58</f>
        <v>5</v>
      </c>
      <c r="U58" s="113"/>
      <c r="V58" s="113">
        <f>Ky2!AJ58</f>
        <v>4</v>
      </c>
      <c r="W58" s="113">
        <f>Ky2!AK58</f>
        <v>5</v>
      </c>
      <c r="X58" s="113">
        <f>Ky2!W58</f>
        <v>5</v>
      </c>
      <c r="Y58" s="113"/>
      <c r="Z58" s="113">
        <f>Ky2!BH58</f>
        <v>4</v>
      </c>
      <c r="AA58" s="113">
        <f>Ky2!BI58</f>
        <v>5</v>
      </c>
      <c r="AB58" s="113">
        <f>Ky2!AV58</f>
        <v>3</v>
      </c>
      <c r="AC58" s="113">
        <f>Ky2!AW58</f>
        <v>5</v>
      </c>
      <c r="AD58" s="113">
        <f>Ky2!CF58</f>
        <v>8</v>
      </c>
      <c r="AE58" s="113"/>
      <c r="AF58" s="45">
        <f>Ky2!CR58</f>
        <v>7</v>
      </c>
      <c r="AG58" s="113"/>
      <c r="AH58" s="113">
        <f>Ky2!BT58</f>
        <v>2</v>
      </c>
      <c r="AI58" s="113">
        <f>Ky2!BU58</f>
        <v>7</v>
      </c>
      <c r="AJ58" s="111">
        <f t="shared" si="1"/>
        <v>5.52</v>
      </c>
      <c r="AK58" s="111">
        <f t="shared" si="2"/>
        <v>6.103728813559322</v>
      </c>
      <c r="AL58" s="117" t="str">
        <f t="shared" si="3"/>
        <v>TB Kh¸</v>
      </c>
    </row>
    <row r="59" spans="1:38" s="112" customFormat="1" ht="14.25" customHeight="1">
      <c r="A59" s="106">
        <v>52</v>
      </c>
      <c r="B59" s="113"/>
      <c r="C59" s="122" t="s">
        <v>91</v>
      </c>
      <c r="D59" s="123" t="s">
        <v>92</v>
      </c>
      <c r="E59" s="48">
        <f>Ky1!K61</f>
        <v>7</v>
      </c>
      <c r="F59" s="113"/>
      <c r="G59" s="48">
        <f>Ky1!W61</f>
        <v>8</v>
      </c>
      <c r="H59" s="113"/>
      <c r="I59" s="48">
        <f>Ky1!BH61</f>
        <v>6</v>
      </c>
      <c r="J59" s="113"/>
      <c r="K59" s="45">
        <f>Ky1!AV61</f>
        <v>8</v>
      </c>
      <c r="L59" s="113"/>
      <c r="M59" s="45">
        <f>Ky1!BT61</f>
        <v>5</v>
      </c>
      <c r="N59" s="113"/>
      <c r="O59" s="45">
        <f>Ky1!CF61</f>
        <v>4</v>
      </c>
      <c r="P59" s="45">
        <f>Ky1!CG61</f>
        <v>5</v>
      </c>
      <c r="Q59" s="45">
        <f>Ky1!AJ61</f>
        <v>7</v>
      </c>
      <c r="R59" s="113"/>
      <c r="S59" s="111">
        <f t="shared" si="0"/>
        <v>6.64</v>
      </c>
      <c r="T59" s="231">
        <f>Ky2!K59</f>
        <v>2</v>
      </c>
      <c r="U59" s="231">
        <f>Ky2!L59</f>
        <v>6</v>
      </c>
      <c r="V59" s="113">
        <f>Ky2!AJ59</f>
        <v>3</v>
      </c>
      <c r="W59" s="113">
        <f>Ky2!AK59</f>
        <v>5</v>
      </c>
      <c r="X59" s="113">
        <f>Ky2!W59</f>
        <v>6</v>
      </c>
      <c r="Y59" s="113"/>
      <c r="Z59" s="113">
        <f>Ky2!BH59</f>
        <v>5</v>
      </c>
      <c r="AA59" s="113"/>
      <c r="AB59" s="113">
        <f>Ky2!AV59</f>
        <v>4</v>
      </c>
      <c r="AC59" s="113">
        <f>Ky2!AW59</f>
        <v>5</v>
      </c>
      <c r="AD59" s="113">
        <f>Ky2!CF59</f>
        <v>6</v>
      </c>
      <c r="AE59" s="113"/>
      <c r="AF59" s="45">
        <f>Ky2!CR59</f>
        <v>7</v>
      </c>
      <c r="AG59" s="113"/>
      <c r="AH59" s="113">
        <f>Ky2!BT59</f>
        <v>6</v>
      </c>
      <c r="AI59" s="113">
        <f>Ky2!BU59</f>
        <v>6</v>
      </c>
      <c r="AJ59" s="111">
        <f t="shared" si="1"/>
        <v>5.61</v>
      </c>
      <c r="AK59" s="111">
        <f t="shared" si="2"/>
        <v>6.098813559322034</v>
      </c>
      <c r="AL59" s="117" t="str">
        <f t="shared" si="3"/>
        <v>TB Kh¸</v>
      </c>
    </row>
    <row r="60" spans="1:38" s="112" customFormat="1" ht="14.25" customHeight="1">
      <c r="A60" s="106">
        <v>53</v>
      </c>
      <c r="B60" s="113"/>
      <c r="C60" s="122" t="s">
        <v>35</v>
      </c>
      <c r="D60" s="123" t="s">
        <v>92</v>
      </c>
      <c r="E60" s="48">
        <f>Ky1!K62</f>
        <v>2</v>
      </c>
      <c r="F60" s="48">
        <f>Ky1!L62</f>
        <v>6</v>
      </c>
      <c r="G60" s="48">
        <f>Ky1!W62</f>
        <v>7</v>
      </c>
      <c r="H60" s="113"/>
      <c r="I60" s="48">
        <f>Ky1!BH62</f>
        <v>4</v>
      </c>
      <c r="J60" s="48">
        <f>Ky1!BI62</f>
        <v>6</v>
      </c>
      <c r="K60" s="45">
        <f>Ky1!AV62</f>
        <v>7</v>
      </c>
      <c r="L60" s="113"/>
      <c r="M60" s="45">
        <f>Ky1!BT62</f>
        <v>3</v>
      </c>
      <c r="N60" s="45">
        <f>Ky1!BU62</f>
        <v>5</v>
      </c>
      <c r="O60" s="45">
        <f>Ky1!CF62</f>
        <v>3</v>
      </c>
      <c r="P60" s="45">
        <f>Ky1!CG62</f>
        <v>5</v>
      </c>
      <c r="Q60" s="45">
        <f>Ky1!AJ62</f>
        <v>6</v>
      </c>
      <c r="R60" s="113"/>
      <c r="S60" s="111">
        <f t="shared" si="0"/>
        <v>6.04</v>
      </c>
      <c r="T60" s="231">
        <f>Ky2!K60</f>
        <v>6</v>
      </c>
      <c r="U60" s="113"/>
      <c r="V60" s="113">
        <f>Ky2!AJ60</f>
        <v>5</v>
      </c>
      <c r="W60" s="113"/>
      <c r="X60" s="113">
        <f>Ky2!W60</f>
        <v>5</v>
      </c>
      <c r="Y60" s="113"/>
      <c r="Z60" s="113">
        <f>Ky2!BH60</f>
        <v>2</v>
      </c>
      <c r="AA60" s="113">
        <f>Ky2!BI60</f>
        <v>5</v>
      </c>
      <c r="AB60" s="113">
        <f>Ky2!AV60</f>
        <v>5</v>
      </c>
      <c r="AC60" s="113"/>
      <c r="AD60" s="113">
        <f>Ky2!CF60</f>
        <v>4</v>
      </c>
      <c r="AE60" s="113">
        <f>Ky2!CG60</f>
        <v>6</v>
      </c>
      <c r="AF60" s="45">
        <f>Ky2!CR60</f>
        <v>7</v>
      </c>
      <c r="AG60" s="113"/>
      <c r="AH60" s="113">
        <f>Ky2!BT60</f>
        <v>4</v>
      </c>
      <c r="AI60" s="113">
        <f>Ky2!BU60</f>
        <v>7</v>
      </c>
      <c r="AJ60" s="111">
        <f t="shared" si="1"/>
        <v>5.55</v>
      </c>
      <c r="AK60" s="111">
        <f t="shared" si="2"/>
        <v>5.782542372881355</v>
      </c>
      <c r="AL60" s="117" t="str">
        <f t="shared" si="3"/>
        <v>TB</v>
      </c>
    </row>
    <row r="61" spans="1:38" s="112" customFormat="1" ht="14.25" customHeight="1">
      <c r="A61" s="106">
        <v>54</v>
      </c>
      <c r="B61" s="113"/>
      <c r="C61" s="122" t="s">
        <v>93</v>
      </c>
      <c r="D61" s="123" t="s">
        <v>94</v>
      </c>
      <c r="E61" s="48">
        <f>Ky1!K63</f>
        <v>6</v>
      </c>
      <c r="F61" s="113"/>
      <c r="G61" s="48">
        <f>Ky1!W63</f>
        <v>8</v>
      </c>
      <c r="H61" s="113"/>
      <c r="I61" s="48">
        <f>Ky1!BH63</f>
        <v>6</v>
      </c>
      <c r="J61" s="113"/>
      <c r="K61" s="45">
        <f>Ky1!AV63</f>
        <v>8</v>
      </c>
      <c r="L61" s="113"/>
      <c r="M61" s="45">
        <f>Ky1!BT63</f>
        <v>7</v>
      </c>
      <c r="N61" s="113"/>
      <c r="O61" s="45">
        <f>Ky1!CF63</f>
        <v>5</v>
      </c>
      <c r="P61" s="113"/>
      <c r="Q61" s="45">
        <f>Ky1!AJ63</f>
        <v>7</v>
      </c>
      <c r="R61" s="113"/>
      <c r="S61" s="111">
        <f t="shared" si="0"/>
        <v>6.71</v>
      </c>
      <c r="T61" s="231">
        <f>Ky2!K61</f>
        <v>2</v>
      </c>
      <c r="U61" s="231">
        <f>Ky2!L61</f>
        <v>9</v>
      </c>
      <c r="V61" s="113">
        <f>Ky2!AJ61</f>
        <v>3</v>
      </c>
      <c r="W61" s="113">
        <f>Ky2!AK61</f>
        <v>5</v>
      </c>
      <c r="X61" s="113">
        <f>Ky2!W61</f>
        <v>2</v>
      </c>
      <c r="Y61" s="113">
        <f>Ky2!X61</f>
        <v>5</v>
      </c>
      <c r="Z61" s="113">
        <f>Ky2!BH61</f>
        <v>2</v>
      </c>
      <c r="AA61" s="113">
        <f>Ky2!BI61</f>
        <v>5</v>
      </c>
      <c r="AB61" s="113">
        <f>Ky2!AV61</f>
        <v>2</v>
      </c>
      <c r="AC61" s="113">
        <f>Ky2!AW61</f>
        <v>5</v>
      </c>
      <c r="AD61" s="113">
        <f>Ky2!CF61</f>
        <v>5</v>
      </c>
      <c r="AE61" s="113"/>
      <c r="AF61" s="45">
        <f>Ky2!CR61</f>
        <v>7</v>
      </c>
      <c r="AG61" s="113"/>
      <c r="AH61" s="113">
        <f>Ky2!BT61</f>
        <v>2</v>
      </c>
      <c r="AI61" s="113">
        <f>Ky2!BU61</f>
        <v>6</v>
      </c>
      <c r="AJ61" s="111">
        <f t="shared" si="1"/>
        <v>5.87</v>
      </c>
      <c r="AK61" s="111">
        <f t="shared" si="2"/>
        <v>6.26864406779661</v>
      </c>
      <c r="AL61" s="117" t="str">
        <f t="shared" si="3"/>
        <v>TB Kh¸</v>
      </c>
    </row>
    <row r="62" spans="1:38" s="112" customFormat="1" ht="14.25" customHeight="1">
      <c r="A62" s="106">
        <v>55</v>
      </c>
      <c r="B62" s="113"/>
      <c r="C62" s="115" t="s">
        <v>95</v>
      </c>
      <c r="D62" s="116" t="s">
        <v>96</v>
      </c>
      <c r="E62" s="48">
        <f>Ky1!K64</f>
        <v>5</v>
      </c>
      <c r="F62" s="113"/>
      <c r="G62" s="48">
        <f>Ky1!W64</f>
        <v>8</v>
      </c>
      <c r="H62" s="113"/>
      <c r="I62" s="48">
        <f>Ky1!BH64</f>
        <v>7</v>
      </c>
      <c r="J62" s="113"/>
      <c r="K62" s="45">
        <f>Ky1!AV64</f>
        <v>8</v>
      </c>
      <c r="L62" s="113"/>
      <c r="M62" s="45">
        <f>Ky1!BT64</f>
        <v>5</v>
      </c>
      <c r="N62" s="113"/>
      <c r="O62" s="45">
        <f>Ky1!CF64</f>
        <v>7</v>
      </c>
      <c r="P62" s="113"/>
      <c r="Q62" s="45">
        <f>Ky1!AJ64</f>
        <v>6</v>
      </c>
      <c r="R62" s="113"/>
      <c r="S62" s="111">
        <f t="shared" si="0"/>
        <v>6.54</v>
      </c>
      <c r="T62" s="231">
        <f>Ky2!K62</f>
        <v>7</v>
      </c>
      <c r="U62" s="113"/>
      <c r="V62" s="113">
        <f>Ky2!AJ62</f>
        <v>6</v>
      </c>
      <c r="W62" s="113"/>
      <c r="X62" s="113">
        <f>Ky2!W62</f>
        <v>6</v>
      </c>
      <c r="Y62" s="113"/>
      <c r="Z62" s="113">
        <f>Ky2!BH62</f>
        <v>6</v>
      </c>
      <c r="AA62" s="113"/>
      <c r="AB62" s="113">
        <f>Ky2!AV62</f>
        <v>4</v>
      </c>
      <c r="AC62" s="113">
        <f>Ky2!AW62</f>
        <v>5</v>
      </c>
      <c r="AD62" s="113">
        <f>Ky2!CF62</f>
        <v>8</v>
      </c>
      <c r="AE62" s="113"/>
      <c r="AF62" s="45">
        <f>Ky2!CR62</f>
        <v>7</v>
      </c>
      <c r="AG62" s="113"/>
      <c r="AH62" s="113">
        <f>Ky2!BT62</f>
        <v>5</v>
      </c>
      <c r="AI62" s="113">
        <f>Ky2!BU62</f>
        <v>7</v>
      </c>
      <c r="AJ62" s="111">
        <f t="shared" si="1"/>
        <v>6.35</v>
      </c>
      <c r="AK62" s="111">
        <f t="shared" si="2"/>
        <v>6.440169491525424</v>
      </c>
      <c r="AL62" s="117" t="str">
        <f t="shared" si="3"/>
        <v>TB Kh¸</v>
      </c>
    </row>
    <row r="63" spans="1:38" s="112" customFormat="1" ht="14.25" customHeight="1">
      <c r="A63" s="106">
        <v>56</v>
      </c>
      <c r="B63" s="113"/>
      <c r="C63" s="122" t="s">
        <v>97</v>
      </c>
      <c r="D63" s="123" t="s">
        <v>98</v>
      </c>
      <c r="E63" s="48">
        <f>Ky1!K65</f>
        <v>6</v>
      </c>
      <c r="F63" s="113"/>
      <c r="G63" s="48">
        <f>Ky1!W65</f>
        <v>8</v>
      </c>
      <c r="H63" s="113"/>
      <c r="I63" s="48">
        <f>Ky1!BH65</f>
        <v>7</v>
      </c>
      <c r="J63" s="113"/>
      <c r="K63" s="45">
        <f>Ky1!AV65</f>
        <v>7</v>
      </c>
      <c r="L63" s="113"/>
      <c r="M63" s="45">
        <f>Ky1!BT65</f>
        <v>3</v>
      </c>
      <c r="N63" s="45">
        <f>Ky1!BU65</f>
        <v>6</v>
      </c>
      <c r="O63" s="45">
        <f>Ky1!CF65</f>
        <v>5</v>
      </c>
      <c r="P63" s="113"/>
      <c r="Q63" s="45">
        <f>Ky1!AJ65</f>
        <v>5</v>
      </c>
      <c r="R63" s="113"/>
      <c r="S63" s="111">
        <f t="shared" si="0"/>
        <v>6.18</v>
      </c>
      <c r="T63" s="231">
        <f>Ky2!K63</f>
        <v>5</v>
      </c>
      <c r="U63" s="231">
        <f>Ky2!L63</f>
        <v>6</v>
      </c>
      <c r="V63" s="113">
        <f>Ky2!AJ63</f>
        <v>4</v>
      </c>
      <c r="W63" s="113">
        <f>Ky2!AK63</f>
        <v>5</v>
      </c>
      <c r="X63" s="113">
        <f>Ky2!W63</f>
        <v>5</v>
      </c>
      <c r="Y63" s="113"/>
      <c r="Z63" s="113">
        <f>Ky2!BH63</f>
        <v>5</v>
      </c>
      <c r="AA63" s="113"/>
      <c r="AB63" s="113">
        <f>Ky2!AV63</f>
        <v>5</v>
      </c>
      <c r="AC63" s="113"/>
      <c r="AD63" s="113">
        <f>Ky2!CF63</f>
        <v>7</v>
      </c>
      <c r="AE63" s="113"/>
      <c r="AF63" s="45">
        <f>Ky2!CR63</f>
        <v>6</v>
      </c>
      <c r="AG63" s="113"/>
      <c r="AH63" s="113">
        <f>Ky2!BT63</f>
        <v>3</v>
      </c>
      <c r="AI63" s="113">
        <f>Ky2!BU63</f>
        <v>6</v>
      </c>
      <c r="AJ63" s="111">
        <f t="shared" si="1"/>
        <v>5.45</v>
      </c>
      <c r="AK63" s="111">
        <f t="shared" si="2"/>
        <v>5.7964406779661015</v>
      </c>
      <c r="AL63" s="117" t="str">
        <f t="shared" si="3"/>
        <v>TB</v>
      </c>
    </row>
    <row r="64" spans="1:38" s="112" customFormat="1" ht="14.25" customHeight="1">
      <c r="A64" s="106">
        <v>57</v>
      </c>
      <c r="B64" s="113"/>
      <c r="C64" s="122" t="s">
        <v>55</v>
      </c>
      <c r="D64" s="123" t="s">
        <v>98</v>
      </c>
      <c r="E64" s="48">
        <f>Ky1!K66</f>
        <v>2</v>
      </c>
      <c r="F64" s="48">
        <f>Ky1!L66</f>
        <v>8</v>
      </c>
      <c r="G64" s="48">
        <f>Ky1!W66</f>
        <v>7</v>
      </c>
      <c r="H64" s="113"/>
      <c r="I64" s="48">
        <f>Ky1!BH66</f>
        <v>1</v>
      </c>
      <c r="J64" s="48">
        <f>Ky1!BI66</f>
        <v>7</v>
      </c>
      <c r="K64" s="45">
        <f>Ky1!AV66</f>
        <v>5</v>
      </c>
      <c r="L64" s="113"/>
      <c r="M64" s="45">
        <f>Ky1!BT66</f>
        <v>2</v>
      </c>
      <c r="N64" s="45">
        <f>Ky1!BU66</f>
        <v>2</v>
      </c>
      <c r="O64" s="45">
        <f>Ky1!CF66</f>
        <v>2</v>
      </c>
      <c r="P64" s="45">
        <f>Ky1!CG66</f>
        <v>6</v>
      </c>
      <c r="Q64" s="45">
        <f>Ky1!AJ66</f>
        <v>0</v>
      </c>
      <c r="R64" s="45">
        <f>Ky1!AK66</f>
        <v>7</v>
      </c>
      <c r="S64" s="111">
        <f t="shared" si="0"/>
        <v>6.14</v>
      </c>
      <c r="T64" s="231">
        <f>Ky2!K64</f>
        <v>2</v>
      </c>
      <c r="U64" s="231">
        <f>Ky2!L64</f>
        <v>0</v>
      </c>
      <c r="V64" s="113">
        <f>Ky2!AJ64</f>
        <v>3</v>
      </c>
      <c r="W64" s="113">
        <f>Ky2!AK64</f>
        <v>5</v>
      </c>
      <c r="X64" s="113">
        <f>Ky2!W64</f>
        <v>5</v>
      </c>
      <c r="Y64" s="113"/>
      <c r="Z64" s="113">
        <f>Ky2!BH64</f>
        <v>5</v>
      </c>
      <c r="AA64" s="113"/>
      <c r="AB64" s="113">
        <f>Ky2!AV64</f>
        <v>3</v>
      </c>
      <c r="AC64" s="113">
        <f>Ky2!AW64</f>
        <v>5</v>
      </c>
      <c r="AD64" s="113">
        <f>Ky2!CF64</f>
        <v>5</v>
      </c>
      <c r="AE64" s="113"/>
      <c r="AF64" s="45">
        <f>Ky2!CR64</f>
        <v>7</v>
      </c>
      <c r="AG64" s="113"/>
      <c r="AH64" s="113">
        <f>Ky2!BT64</f>
        <v>2</v>
      </c>
      <c r="AI64" s="113">
        <f>Ky2!BU64</f>
        <v>5</v>
      </c>
      <c r="AJ64" s="111">
        <f t="shared" si="1"/>
        <v>4.65</v>
      </c>
      <c r="AK64" s="111">
        <f t="shared" si="2"/>
        <v>5.357118644067796</v>
      </c>
      <c r="AL64" s="117" t="str">
        <f t="shared" si="3"/>
        <v>TB</v>
      </c>
    </row>
    <row r="65" spans="1:38" s="112" customFormat="1" ht="14.25" customHeight="1">
      <c r="A65" s="106">
        <v>58</v>
      </c>
      <c r="B65" s="113"/>
      <c r="C65" s="122" t="s">
        <v>41</v>
      </c>
      <c r="D65" s="123" t="s">
        <v>98</v>
      </c>
      <c r="E65" s="48">
        <f>Ky1!K67</f>
        <v>2</v>
      </c>
      <c r="F65" s="48">
        <f>Ky1!L67</f>
        <v>3</v>
      </c>
      <c r="G65" s="48">
        <f>Ky1!W67</f>
        <v>8</v>
      </c>
      <c r="H65" s="113"/>
      <c r="I65" s="48">
        <f>Ky1!BH67</f>
        <v>4</v>
      </c>
      <c r="J65" s="48">
        <f>Ky1!BI67</f>
        <v>6</v>
      </c>
      <c r="K65" s="45">
        <f>Ky1!AV67</f>
        <v>7</v>
      </c>
      <c r="L65" s="113"/>
      <c r="M65" s="45">
        <f>Ky1!BT67</f>
        <v>4</v>
      </c>
      <c r="N65" s="45">
        <f>Ky1!BU67</f>
        <v>6</v>
      </c>
      <c r="O65" s="45">
        <f>Ky1!CF67</f>
        <v>5</v>
      </c>
      <c r="P65" s="113"/>
      <c r="Q65" s="45">
        <f>Ky1!AJ67</f>
        <v>6</v>
      </c>
      <c r="R65" s="113"/>
      <c r="S65" s="111">
        <f t="shared" si="0"/>
        <v>5.79</v>
      </c>
      <c r="T65" s="231">
        <f>Ky2!K65</f>
        <v>4</v>
      </c>
      <c r="U65" s="231">
        <f>Ky2!L65</f>
        <v>6</v>
      </c>
      <c r="V65" s="113">
        <f>Ky2!AJ65</f>
        <v>5</v>
      </c>
      <c r="W65" s="113"/>
      <c r="X65" s="113">
        <f>Ky2!W65</f>
        <v>7</v>
      </c>
      <c r="Y65" s="113"/>
      <c r="Z65" s="113">
        <f>Ky2!BH65</f>
        <v>5</v>
      </c>
      <c r="AA65" s="113"/>
      <c r="AB65" s="113">
        <f>Ky2!AV65</f>
        <v>4</v>
      </c>
      <c r="AC65" s="113">
        <f>Ky2!AW65</f>
        <v>5</v>
      </c>
      <c r="AD65" s="113">
        <f>Ky2!CF65</f>
        <v>8</v>
      </c>
      <c r="AE65" s="113"/>
      <c r="AF65" s="45">
        <f>Ky2!CR65</f>
        <v>6</v>
      </c>
      <c r="AG65" s="113"/>
      <c r="AH65" s="113">
        <f>Ky2!BT65</f>
        <v>3</v>
      </c>
      <c r="AI65" s="113">
        <f>Ky2!BU65</f>
        <v>5</v>
      </c>
      <c r="AJ65" s="111">
        <f t="shared" si="1"/>
        <v>5.74</v>
      </c>
      <c r="AK65" s="111">
        <f t="shared" si="2"/>
        <v>5.763728813559322</v>
      </c>
      <c r="AL65" s="117" t="str">
        <f t="shared" si="3"/>
        <v>TB</v>
      </c>
    </row>
    <row r="66" spans="1:38" s="112" customFormat="1" ht="15.75" customHeight="1">
      <c r="A66" s="106">
        <v>59</v>
      </c>
      <c r="B66" s="234"/>
      <c r="C66" s="122" t="s">
        <v>56</v>
      </c>
      <c r="D66" s="123" t="s">
        <v>128</v>
      </c>
      <c r="E66" s="48">
        <f>Ky1!K68</f>
        <v>5</v>
      </c>
      <c r="F66" s="48">
        <f>Ky1!L68</f>
        <v>2</v>
      </c>
      <c r="G66" s="48">
        <f>Ky1!W68</f>
        <v>7</v>
      </c>
      <c r="H66" s="113"/>
      <c r="I66" s="48">
        <f>Ky1!BH68</f>
        <v>7</v>
      </c>
      <c r="J66" s="48">
        <f>Ky1!BI68</f>
        <v>0</v>
      </c>
      <c r="K66" s="45">
        <f>Ky1!AV68</f>
        <v>8</v>
      </c>
      <c r="L66" s="113"/>
      <c r="M66" s="45">
        <f>Ky1!BT68</f>
        <v>5</v>
      </c>
      <c r="N66" s="45">
        <f>Ky1!BU68</f>
        <v>0</v>
      </c>
      <c r="O66" s="45">
        <f>Ky1!CF68</f>
        <v>3</v>
      </c>
      <c r="P66" s="113"/>
      <c r="Q66" s="45">
        <f>Ky1!AJ68</f>
        <v>6</v>
      </c>
      <c r="R66" s="113"/>
      <c r="S66" s="111">
        <f>ROUND((MAX(E66,F66)*4+MAX(G66,H66)*2+MAX(I66,J66)*5+MAX(K66,L66)*5+MAX(M66,N66)*3+MAX(O66,P66)*3+MAX(Q66,R66)*6)/28,2)</f>
        <v>6.04</v>
      </c>
      <c r="T66" s="231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45"/>
      <c r="AG66" s="113"/>
      <c r="AH66" s="113"/>
      <c r="AI66" s="113"/>
      <c r="AJ66" s="111"/>
      <c r="AK66" s="111">
        <f t="shared" si="2"/>
        <v>2.866440677966102</v>
      </c>
      <c r="AL66" s="117" t="str">
        <f t="shared" si="3"/>
        <v>KÐm</v>
      </c>
    </row>
    <row r="67" spans="1:46" ht="15.75">
      <c r="A67" s="72"/>
      <c r="B67" s="330"/>
      <c r="C67" s="330"/>
      <c r="D67" s="72"/>
      <c r="E67" s="180"/>
      <c r="F67" s="72"/>
      <c r="G67" s="180"/>
      <c r="H67" s="72"/>
      <c r="I67" s="180"/>
      <c r="J67" s="72"/>
      <c r="K67" s="180"/>
      <c r="L67" s="72"/>
      <c r="M67" s="180"/>
      <c r="N67" s="72"/>
      <c r="O67" s="180"/>
      <c r="P67" s="72"/>
      <c r="Q67" s="72"/>
      <c r="R67" s="72"/>
      <c r="S67" s="180"/>
      <c r="T67" s="72"/>
      <c r="U67" s="180"/>
      <c r="V67" s="72"/>
      <c r="W67" s="180"/>
      <c r="X67" s="72"/>
      <c r="Y67" s="180"/>
      <c r="Z67" s="72"/>
      <c r="AA67" s="180"/>
      <c r="AB67" s="76"/>
      <c r="AC67" s="180"/>
      <c r="AD67" s="72"/>
      <c r="AE67" s="181" t="s">
        <v>249</v>
      </c>
      <c r="AF67" s="182"/>
      <c r="AG67" s="183"/>
      <c r="AH67" s="182"/>
      <c r="AI67" s="183"/>
      <c r="AJ67" s="182"/>
      <c r="AK67" s="182"/>
      <c r="AL67" s="182"/>
      <c r="AM67" s="182"/>
      <c r="AN67" s="184"/>
      <c r="AS67" s="185"/>
      <c r="AT67" s="186"/>
    </row>
    <row r="68" spans="1:46" ht="18">
      <c r="A68" s="187"/>
      <c r="B68" s="331" t="s">
        <v>250</v>
      </c>
      <c r="C68" s="331"/>
      <c r="D68" s="331"/>
      <c r="E68" s="331"/>
      <c r="F68" s="187"/>
      <c r="G68" s="188"/>
      <c r="H68" s="187"/>
      <c r="I68" s="188"/>
      <c r="J68" s="187"/>
      <c r="K68" s="188"/>
      <c r="L68" s="187"/>
      <c r="M68" s="188"/>
      <c r="N68" s="187"/>
      <c r="O68" s="188"/>
      <c r="P68" s="187" t="s">
        <v>251</v>
      </c>
      <c r="Q68" s="187"/>
      <c r="R68" s="187"/>
      <c r="S68" s="188"/>
      <c r="T68" s="187"/>
      <c r="U68" s="188"/>
      <c r="V68" s="187"/>
      <c r="W68" s="188"/>
      <c r="X68" s="187"/>
      <c r="Y68" s="188"/>
      <c r="Z68" s="187"/>
      <c r="AA68" s="188"/>
      <c r="AB68" s="187"/>
      <c r="AC68" s="189"/>
      <c r="AD68" s="187"/>
      <c r="AE68" s="188"/>
      <c r="AF68" s="187"/>
      <c r="AG68" s="67"/>
      <c r="AH68" s="67" t="s">
        <v>252</v>
      </c>
      <c r="AI68" s="169"/>
      <c r="AJ68" s="190"/>
      <c r="AK68" s="187"/>
      <c r="AL68" s="187"/>
      <c r="AM68" s="187"/>
      <c r="AN68" s="191"/>
      <c r="AS68" s="185"/>
      <c r="AT68" s="186"/>
    </row>
    <row r="69" spans="1:46" ht="15.75" customHeight="1">
      <c r="A69" s="192"/>
      <c r="B69" s="192"/>
      <c r="C69" s="192"/>
      <c r="D69" s="192"/>
      <c r="E69" s="75"/>
      <c r="F69" s="192"/>
      <c r="G69" s="75"/>
      <c r="H69" s="192"/>
      <c r="I69" s="75"/>
      <c r="J69" s="192"/>
      <c r="K69" s="75"/>
      <c r="L69" s="192"/>
      <c r="M69" s="75"/>
      <c r="N69" s="192"/>
      <c r="O69" s="75"/>
      <c r="P69" s="192"/>
      <c r="Q69" s="192"/>
      <c r="R69" s="192"/>
      <c r="S69" s="75"/>
      <c r="T69" s="192"/>
      <c r="U69" s="75"/>
      <c r="V69" s="192"/>
      <c r="W69" s="75"/>
      <c r="X69" s="192"/>
      <c r="Y69" s="75"/>
      <c r="Z69" s="192"/>
      <c r="AA69" s="75"/>
      <c r="AB69" s="192"/>
      <c r="AC69" s="75"/>
      <c r="AD69" s="192"/>
      <c r="AE69" s="75"/>
      <c r="AF69" s="192"/>
      <c r="AG69" s="193" t="s">
        <v>253</v>
      </c>
      <c r="AH69" s="193"/>
      <c r="AI69" s="193"/>
      <c r="AJ69" s="194"/>
      <c r="AK69" s="192"/>
      <c r="AL69" s="192"/>
      <c r="AM69" s="192"/>
      <c r="AN69" s="195"/>
      <c r="AS69" s="185"/>
      <c r="AT69" s="186"/>
    </row>
    <row r="70" spans="1:46" ht="15.75" customHeight="1">
      <c r="A70" s="192"/>
      <c r="B70" s="192"/>
      <c r="C70" s="192"/>
      <c r="D70" s="192"/>
      <c r="E70" s="75"/>
      <c r="F70" s="192"/>
      <c r="G70" s="75"/>
      <c r="H70" s="192"/>
      <c r="I70" s="75"/>
      <c r="J70" s="192"/>
      <c r="K70" s="75"/>
      <c r="L70" s="192"/>
      <c r="M70" s="75"/>
      <c r="N70" s="192"/>
      <c r="O70" s="75"/>
      <c r="P70" s="192"/>
      <c r="Q70" s="192"/>
      <c r="R70" s="192"/>
      <c r="S70" s="75"/>
      <c r="T70" s="192"/>
      <c r="U70" s="75"/>
      <c r="V70" s="192"/>
      <c r="W70" s="75"/>
      <c r="X70" s="192"/>
      <c r="Y70" s="75"/>
      <c r="Z70" s="192"/>
      <c r="AA70" s="75"/>
      <c r="AB70" s="192"/>
      <c r="AC70" s="75"/>
      <c r="AD70" s="192"/>
      <c r="AE70" s="75"/>
      <c r="AF70" s="192"/>
      <c r="AG70" s="75"/>
      <c r="AH70" s="192"/>
      <c r="AI70" s="75"/>
      <c r="AJ70" s="192"/>
      <c r="AK70" s="192"/>
      <c r="AL70" s="192"/>
      <c r="AM70" s="192"/>
      <c r="AN70" s="195"/>
      <c r="AS70" s="185"/>
      <c r="AT70" s="186"/>
    </row>
    <row r="71" spans="1:46" ht="27" customHeight="1">
      <c r="A71" s="174"/>
      <c r="B71" s="174"/>
      <c r="C71" s="174"/>
      <c r="D71" s="174"/>
      <c r="E71" s="173"/>
      <c r="F71" s="174"/>
      <c r="G71" s="173"/>
      <c r="H71" s="174"/>
      <c r="I71" s="173"/>
      <c r="J71" s="174"/>
      <c r="K71" s="173"/>
      <c r="L71" s="174"/>
      <c r="M71" s="173"/>
      <c r="N71" s="174"/>
      <c r="O71" s="173"/>
      <c r="P71" s="176"/>
      <c r="Q71" s="176"/>
      <c r="R71" s="176"/>
      <c r="S71" s="175"/>
      <c r="T71" s="176"/>
      <c r="U71" s="175"/>
      <c r="V71" s="176"/>
      <c r="W71" s="175"/>
      <c r="X71" s="176"/>
      <c r="Y71" s="175"/>
      <c r="Z71" s="176"/>
      <c r="AA71" s="175"/>
      <c r="AB71" s="176"/>
      <c r="AC71" s="175"/>
      <c r="AD71" s="176"/>
      <c r="AE71" s="175"/>
      <c r="AF71" s="176"/>
      <c r="AG71" s="175"/>
      <c r="AH71" s="176"/>
      <c r="AI71" s="175"/>
      <c r="AJ71" s="176"/>
      <c r="AK71" s="176"/>
      <c r="AL71" s="176"/>
      <c r="AM71" s="176"/>
      <c r="AN71" s="196"/>
      <c r="AS71" s="185"/>
      <c r="AT71" s="186"/>
    </row>
    <row r="72" spans="1:46" ht="18.75">
      <c r="A72" s="174"/>
      <c r="B72" s="171" t="s">
        <v>254</v>
      </c>
      <c r="C72" s="174"/>
      <c r="D72" s="174"/>
      <c r="E72" s="173"/>
      <c r="F72" s="174"/>
      <c r="G72" s="173"/>
      <c r="H72" s="174"/>
      <c r="I72" s="173"/>
      <c r="J72" s="174"/>
      <c r="K72" s="173"/>
      <c r="L72" s="174"/>
      <c r="M72" s="173"/>
      <c r="N72" s="174"/>
      <c r="O72" s="197" t="s">
        <v>255</v>
      </c>
      <c r="P72" s="197"/>
      <c r="Q72" s="197"/>
      <c r="R72" s="197"/>
      <c r="S72" s="197"/>
      <c r="T72" s="197"/>
      <c r="U72" s="198"/>
      <c r="V72" s="197"/>
      <c r="W72" s="197"/>
      <c r="X72" s="197"/>
      <c r="Y72" s="175"/>
      <c r="Z72" s="176"/>
      <c r="AA72" s="175"/>
      <c r="AB72" s="176"/>
      <c r="AC72" s="175"/>
      <c r="AD72" s="176"/>
      <c r="AE72" s="175"/>
      <c r="AF72" s="176"/>
      <c r="AG72" s="175"/>
      <c r="AH72" s="197" t="s">
        <v>256</v>
      </c>
      <c r="AI72" s="175"/>
      <c r="AJ72" s="176"/>
      <c r="AK72" s="176"/>
      <c r="AL72" s="176"/>
      <c r="AM72" s="176"/>
      <c r="AN72" s="196"/>
      <c r="AS72" s="185"/>
      <c r="AT72" s="186"/>
    </row>
  </sheetData>
  <sheetProtection/>
  <mergeCells count="39">
    <mergeCell ref="B67:C67"/>
    <mergeCell ref="B68:E68"/>
    <mergeCell ref="E5:F5"/>
    <mergeCell ref="G5:H5"/>
    <mergeCell ref="I5:J5"/>
    <mergeCell ref="A5:A7"/>
    <mergeCell ref="B5:B7"/>
    <mergeCell ref="C5:D7"/>
    <mergeCell ref="E6:F6"/>
    <mergeCell ref="G6:H6"/>
    <mergeCell ref="I6:J6"/>
    <mergeCell ref="AF5:AG5"/>
    <mergeCell ref="AH5:AI5"/>
    <mergeCell ref="AJ5:AJ7"/>
    <mergeCell ref="K5:L5"/>
    <mergeCell ref="O5:P5"/>
    <mergeCell ref="S5:S7"/>
    <mergeCell ref="M5:N5"/>
    <mergeCell ref="Q5:R5"/>
    <mergeCell ref="O6:P6"/>
    <mergeCell ref="Q6:R6"/>
    <mergeCell ref="AL5:AL7"/>
    <mergeCell ref="T5:U5"/>
    <mergeCell ref="V5:W5"/>
    <mergeCell ref="X5:Y5"/>
    <mergeCell ref="Z5:AA5"/>
    <mergeCell ref="AB5:AC5"/>
    <mergeCell ref="AD5:AE5"/>
    <mergeCell ref="AK5:AK7"/>
    <mergeCell ref="X6:Y6"/>
    <mergeCell ref="Z6:AA6"/>
    <mergeCell ref="AB6:AC6"/>
    <mergeCell ref="AD6:AE6"/>
    <mergeCell ref="AF6:AG6"/>
    <mergeCell ref="AH6:AI6"/>
    <mergeCell ref="K6:L6"/>
    <mergeCell ref="M6:N6"/>
    <mergeCell ref="T6:U6"/>
    <mergeCell ref="V6:W6"/>
  </mergeCells>
  <printOptions/>
  <pageMargins left="0.41" right="0.15" top="0.37" bottom="0.3" header="0.05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1"/>
  <sheetViews>
    <sheetView zoomScalePageLayoutView="0" workbookViewId="0" topLeftCell="G1">
      <selection activeCell="Y1" sqref="Y1:AJ3"/>
    </sheetView>
  </sheetViews>
  <sheetFormatPr defaultColWidth="7.796875" defaultRowHeight="15"/>
  <cols>
    <col min="1" max="1" width="4.5" style="3" customWidth="1"/>
    <col min="2" max="2" width="17.09765625" style="3" customWidth="1"/>
    <col min="3" max="3" width="9.19921875" style="3" customWidth="1"/>
    <col min="4" max="4" width="4.3984375" style="3" customWidth="1"/>
    <col min="5" max="5" width="4.19921875" style="3" customWidth="1"/>
    <col min="6" max="7" width="4.09765625" style="3" customWidth="1"/>
    <col min="8" max="8" width="4" style="3" customWidth="1"/>
    <col min="9" max="9" width="6.59765625" style="3" customWidth="1"/>
    <col min="10" max="10" width="6.69921875" style="95" customWidth="1"/>
    <col min="11" max="11" width="8.09765625" style="3" customWidth="1"/>
    <col min="12" max="12" width="8.19921875" style="3" customWidth="1"/>
    <col min="13" max="13" width="4.5" style="3" customWidth="1"/>
    <col min="14" max="14" width="19.69921875" style="3" customWidth="1"/>
    <col min="15" max="15" width="9.19921875" style="3" customWidth="1"/>
    <col min="16" max="16" width="4.3984375" style="3" customWidth="1"/>
    <col min="17" max="17" width="4.19921875" style="3" customWidth="1"/>
    <col min="18" max="19" width="4.09765625" style="3" customWidth="1"/>
    <col min="20" max="20" width="4" style="3" customWidth="1"/>
    <col min="21" max="21" width="6.59765625" style="3" customWidth="1"/>
    <col min="22" max="22" width="6.69921875" style="95" customWidth="1"/>
    <col min="23" max="23" width="8.3984375" style="3" customWidth="1"/>
    <col min="24" max="24" width="9" style="3" customWidth="1"/>
    <col min="25" max="25" width="4.5" style="3" customWidth="1"/>
    <col min="26" max="26" width="14.69921875" style="3" customWidth="1"/>
    <col min="27" max="27" width="9.19921875" style="3" customWidth="1"/>
    <col min="28" max="28" width="4.3984375" style="3" customWidth="1"/>
    <col min="29" max="29" width="4.19921875" style="3" customWidth="1"/>
    <col min="30" max="32" width="4.09765625" style="3" customWidth="1"/>
    <col min="33" max="33" width="4" style="3" customWidth="1"/>
    <col min="34" max="34" width="6.59765625" style="3" customWidth="1"/>
    <col min="35" max="35" width="6.69921875" style="95" customWidth="1"/>
    <col min="36" max="36" width="8.69921875" style="3" customWidth="1"/>
    <col min="37" max="37" width="9.5" style="3" customWidth="1"/>
    <col min="38" max="16384" width="7.69921875" style="3" customWidth="1"/>
  </cols>
  <sheetData>
    <row r="1" spans="1:36" ht="18">
      <c r="A1" s="205"/>
      <c r="B1" s="206"/>
      <c r="C1" s="206"/>
      <c r="D1" s="206"/>
      <c r="E1" s="207"/>
      <c r="F1" s="208" t="s">
        <v>266</v>
      </c>
      <c r="G1" s="208"/>
      <c r="H1" s="208"/>
      <c r="I1" s="208"/>
      <c r="J1" s="208"/>
      <c r="K1" s="209"/>
      <c r="L1" s="205"/>
      <c r="M1" s="205"/>
      <c r="N1" s="206"/>
      <c r="O1" s="206"/>
      <c r="P1" s="206"/>
      <c r="Q1" s="207"/>
      <c r="R1" s="208" t="s">
        <v>266</v>
      </c>
      <c r="S1" s="208"/>
      <c r="T1" s="208"/>
      <c r="U1" s="208"/>
      <c r="V1" s="208"/>
      <c r="W1" s="209"/>
      <c r="X1" s="205"/>
      <c r="Y1" s="205"/>
      <c r="Z1" s="206"/>
      <c r="AA1" s="206"/>
      <c r="AB1" s="206"/>
      <c r="AC1" s="207"/>
      <c r="AD1" s="208" t="s">
        <v>266</v>
      </c>
      <c r="AE1" s="208"/>
      <c r="AF1" s="208"/>
      <c r="AG1" s="208"/>
      <c r="AH1" s="208"/>
      <c r="AI1" s="209"/>
      <c r="AJ1" s="205"/>
    </row>
    <row r="2" spans="1:36" ht="15.75">
      <c r="A2" s="205"/>
      <c r="B2" s="69"/>
      <c r="C2" s="69"/>
      <c r="D2" s="210"/>
      <c r="E2" s="211"/>
      <c r="F2" s="205" t="s">
        <v>267</v>
      </c>
      <c r="G2" s="205"/>
      <c r="H2" s="205"/>
      <c r="I2" s="205"/>
      <c r="J2" s="205"/>
      <c r="K2" s="209"/>
      <c r="L2" s="205"/>
      <c r="M2" s="205"/>
      <c r="N2" s="69"/>
      <c r="O2" s="69"/>
      <c r="P2" s="210"/>
      <c r="Q2" s="211"/>
      <c r="R2" s="205" t="s">
        <v>267</v>
      </c>
      <c r="S2" s="205"/>
      <c r="T2" s="205"/>
      <c r="U2" s="205"/>
      <c r="V2" s="205"/>
      <c r="W2" s="209"/>
      <c r="X2" s="205"/>
      <c r="Y2" s="205"/>
      <c r="Z2" s="69"/>
      <c r="AA2" s="69"/>
      <c r="AB2" s="210"/>
      <c r="AC2" s="211"/>
      <c r="AD2" s="205" t="s">
        <v>267</v>
      </c>
      <c r="AE2" s="205"/>
      <c r="AF2" s="205"/>
      <c r="AG2" s="205"/>
      <c r="AH2" s="205"/>
      <c r="AI2" s="209"/>
      <c r="AJ2" s="205"/>
    </row>
    <row r="3" spans="1:35" ht="14.25">
      <c r="A3" s="1"/>
      <c r="B3" s="4"/>
      <c r="C3" s="5"/>
      <c r="D3" s="6"/>
      <c r="E3" s="1"/>
      <c r="F3" s="1"/>
      <c r="G3" s="1"/>
      <c r="H3" s="1"/>
      <c r="I3" s="1"/>
      <c r="J3" s="73"/>
      <c r="K3" s="1"/>
      <c r="M3" s="1"/>
      <c r="N3" s="4"/>
      <c r="O3" s="5"/>
      <c r="P3" s="6"/>
      <c r="Q3" s="1"/>
      <c r="R3" s="1"/>
      <c r="S3" s="1"/>
      <c r="T3" s="1"/>
      <c r="U3" s="1"/>
      <c r="V3" s="73"/>
      <c r="W3" s="1"/>
      <c r="Y3" s="1"/>
      <c r="Z3" s="4"/>
      <c r="AA3" s="5"/>
      <c r="AB3" s="6"/>
      <c r="AC3" s="1"/>
      <c r="AD3" s="1"/>
      <c r="AE3" s="1"/>
      <c r="AF3" s="1"/>
      <c r="AG3" s="1"/>
      <c r="AH3" s="73"/>
      <c r="AI3" s="1"/>
    </row>
    <row r="4" spans="1:36" ht="22.5" customHeight="1">
      <c r="A4" s="7" t="s">
        <v>109</v>
      </c>
      <c r="C4" s="301" t="s">
        <v>131</v>
      </c>
      <c r="D4" s="301"/>
      <c r="E4" s="301"/>
      <c r="F4" s="301"/>
      <c r="G4" s="301"/>
      <c r="H4" s="301"/>
      <c r="I4" s="301"/>
      <c r="J4" s="301"/>
      <c r="K4" s="301"/>
      <c r="M4" s="7" t="s">
        <v>109</v>
      </c>
      <c r="O4" s="301" t="s">
        <v>132</v>
      </c>
      <c r="P4" s="301"/>
      <c r="Q4" s="301"/>
      <c r="R4" s="301"/>
      <c r="S4" s="301"/>
      <c r="T4" s="301"/>
      <c r="U4" s="301"/>
      <c r="V4" s="301"/>
      <c r="W4" s="301"/>
      <c r="Y4" s="7" t="s">
        <v>109</v>
      </c>
      <c r="AA4" s="301" t="s">
        <v>270</v>
      </c>
      <c r="AB4" s="301"/>
      <c r="AC4" s="301"/>
      <c r="AD4" s="301"/>
      <c r="AE4" s="301"/>
      <c r="AF4" s="301"/>
      <c r="AG4" s="301"/>
      <c r="AH4" s="301"/>
      <c r="AI4" s="301"/>
      <c r="AJ4" s="301"/>
    </row>
    <row r="5" spans="1:36" ht="10.5" customHeight="1">
      <c r="A5" s="8"/>
      <c r="B5" s="8"/>
      <c r="C5" s="8"/>
      <c r="D5" s="9"/>
      <c r="E5" s="8"/>
      <c r="F5" s="10"/>
      <c r="G5" s="11"/>
      <c r="H5" s="11"/>
      <c r="I5" s="11"/>
      <c r="J5" s="90"/>
      <c r="K5" s="11"/>
      <c r="M5" s="8"/>
      <c r="N5" s="8"/>
      <c r="O5" s="8"/>
      <c r="P5" s="9"/>
      <c r="Q5" s="8"/>
      <c r="R5" s="10"/>
      <c r="S5" s="11"/>
      <c r="T5" s="11"/>
      <c r="U5" s="11"/>
      <c r="V5" s="90"/>
      <c r="W5" s="11"/>
      <c r="Y5" s="8"/>
      <c r="Z5" s="8"/>
      <c r="AA5" s="8"/>
      <c r="AB5" s="9"/>
      <c r="AC5" s="8"/>
      <c r="AD5" s="10"/>
      <c r="AE5" s="11"/>
      <c r="AF5" s="11"/>
      <c r="AG5" s="11"/>
      <c r="AH5" s="11"/>
      <c r="AI5" s="90"/>
      <c r="AJ5" s="11"/>
    </row>
    <row r="6" spans="1:37" s="13" customFormat="1" ht="15" customHeight="1">
      <c r="A6" s="299" t="s">
        <v>0</v>
      </c>
      <c r="B6" s="302" t="s">
        <v>1</v>
      </c>
      <c r="C6" s="304" t="s">
        <v>2</v>
      </c>
      <c r="D6" s="306" t="s">
        <v>3</v>
      </c>
      <c r="E6" s="306"/>
      <c r="F6" s="306"/>
      <c r="G6" s="306"/>
      <c r="H6" s="306"/>
      <c r="I6" s="307" t="s">
        <v>100</v>
      </c>
      <c r="J6" s="307"/>
      <c r="K6" s="307" t="s">
        <v>272</v>
      </c>
      <c r="L6" s="307"/>
      <c r="M6" s="299" t="s">
        <v>0</v>
      </c>
      <c r="N6" s="302" t="s">
        <v>1</v>
      </c>
      <c r="O6" s="304" t="s">
        <v>2</v>
      </c>
      <c r="P6" s="306" t="s">
        <v>3</v>
      </c>
      <c r="Q6" s="306"/>
      <c r="R6" s="306"/>
      <c r="S6" s="306"/>
      <c r="T6" s="306"/>
      <c r="U6" s="307" t="s">
        <v>100</v>
      </c>
      <c r="V6" s="307"/>
      <c r="W6" s="307" t="s">
        <v>272</v>
      </c>
      <c r="X6" s="307"/>
      <c r="Y6" s="299" t="s">
        <v>0</v>
      </c>
      <c r="Z6" s="302" t="s">
        <v>1</v>
      </c>
      <c r="AA6" s="304" t="s">
        <v>2</v>
      </c>
      <c r="AB6" s="306" t="s">
        <v>3</v>
      </c>
      <c r="AC6" s="306"/>
      <c r="AD6" s="306"/>
      <c r="AE6" s="306"/>
      <c r="AF6" s="306"/>
      <c r="AG6" s="306"/>
      <c r="AH6" s="307" t="s">
        <v>100</v>
      </c>
      <c r="AI6" s="307"/>
      <c r="AJ6" s="307" t="s">
        <v>272</v>
      </c>
      <c r="AK6" s="307"/>
    </row>
    <row r="7" spans="1:37" s="13" customFormat="1" ht="15">
      <c r="A7" s="300"/>
      <c r="B7" s="303"/>
      <c r="C7" s="305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24" t="s">
        <v>101</v>
      </c>
      <c r="J7" s="91" t="s">
        <v>102</v>
      </c>
      <c r="K7" s="24" t="s">
        <v>101</v>
      </c>
      <c r="L7" s="24" t="s">
        <v>102</v>
      </c>
      <c r="M7" s="300"/>
      <c r="N7" s="303"/>
      <c r="O7" s="305"/>
      <c r="P7" s="12">
        <v>1</v>
      </c>
      <c r="Q7" s="12">
        <v>2</v>
      </c>
      <c r="R7" s="12">
        <v>3</v>
      </c>
      <c r="S7" s="12">
        <v>4</v>
      </c>
      <c r="T7" s="12">
        <v>5</v>
      </c>
      <c r="U7" s="24" t="s">
        <v>101</v>
      </c>
      <c r="V7" s="91" t="s">
        <v>102</v>
      </c>
      <c r="W7" s="24" t="s">
        <v>101</v>
      </c>
      <c r="X7" s="24" t="s">
        <v>102</v>
      </c>
      <c r="Y7" s="300"/>
      <c r="Z7" s="303"/>
      <c r="AA7" s="305"/>
      <c r="AB7" s="12">
        <v>1</v>
      </c>
      <c r="AC7" s="12">
        <v>2</v>
      </c>
      <c r="AD7" s="12">
        <v>3</v>
      </c>
      <c r="AE7" s="12">
        <v>4</v>
      </c>
      <c r="AF7" s="12">
        <v>5</v>
      </c>
      <c r="AG7" s="12">
        <v>6</v>
      </c>
      <c r="AH7" s="24" t="s">
        <v>101</v>
      </c>
      <c r="AI7" s="91" t="s">
        <v>102</v>
      </c>
      <c r="AJ7" s="24" t="s">
        <v>101</v>
      </c>
      <c r="AK7" s="24" t="s">
        <v>102</v>
      </c>
    </row>
    <row r="8" spans="1:37" ht="15">
      <c r="A8" s="77">
        <v>1</v>
      </c>
      <c r="B8" s="78" t="s">
        <v>4</v>
      </c>
      <c r="C8" s="79" t="s">
        <v>5</v>
      </c>
      <c r="D8" s="80">
        <v>9</v>
      </c>
      <c r="E8" s="59">
        <v>3</v>
      </c>
      <c r="F8" s="59"/>
      <c r="G8" s="59"/>
      <c r="H8" s="59"/>
      <c r="I8" s="59">
        <v>5</v>
      </c>
      <c r="J8" s="81"/>
      <c r="K8" s="59">
        <f>ROUND((SUM(D8:H8)/2*0.3+I8*0.7),0)</f>
        <v>5</v>
      </c>
      <c r="L8" s="59"/>
      <c r="M8" s="77">
        <v>1</v>
      </c>
      <c r="N8" s="78" t="s">
        <v>4</v>
      </c>
      <c r="O8" s="79" t="s">
        <v>5</v>
      </c>
      <c r="P8" s="80">
        <v>6</v>
      </c>
      <c r="Q8" s="59">
        <v>7</v>
      </c>
      <c r="R8" s="59">
        <v>6</v>
      </c>
      <c r="S8" s="59">
        <v>7</v>
      </c>
      <c r="T8" s="59">
        <v>5</v>
      </c>
      <c r="U8" s="59">
        <v>9</v>
      </c>
      <c r="V8" s="81"/>
      <c r="W8" s="59">
        <f>ROUND((SUM(P8:T8)/5*0.3+U8*0.7),0)</f>
        <v>8</v>
      </c>
      <c r="X8" s="59"/>
      <c r="Y8" s="77">
        <v>1</v>
      </c>
      <c r="Z8" s="78" t="s">
        <v>4</v>
      </c>
      <c r="AA8" s="79" t="s">
        <v>5</v>
      </c>
      <c r="AB8" s="80">
        <v>5</v>
      </c>
      <c r="AC8" s="59">
        <v>5</v>
      </c>
      <c r="AD8" s="59">
        <v>5</v>
      </c>
      <c r="AE8" s="59">
        <v>6</v>
      </c>
      <c r="AF8" s="59">
        <v>6</v>
      </c>
      <c r="AG8" s="59">
        <v>5</v>
      </c>
      <c r="AH8" s="59">
        <v>2</v>
      </c>
      <c r="AI8" s="81">
        <v>2</v>
      </c>
      <c r="AJ8" s="59">
        <f>ROUND((SUM(AB8:AG8)/6*0.3+AH8*0.7),0)</f>
        <v>3</v>
      </c>
      <c r="AK8" s="59">
        <f>ROUND((SUM(AB8:AG8)/6*0.3+AI8*0.7),0)</f>
        <v>3</v>
      </c>
    </row>
    <row r="9" spans="1:37" ht="15">
      <c r="A9" s="82">
        <v>2</v>
      </c>
      <c r="B9" s="83" t="s">
        <v>6</v>
      </c>
      <c r="C9" s="84" t="s">
        <v>7</v>
      </c>
      <c r="D9" s="61">
        <v>9</v>
      </c>
      <c r="E9" s="60">
        <v>9</v>
      </c>
      <c r="F9" s="60"/>
      <c r="G9" s="60"/>
      <c r="H9" s="60"/>
      <c r="I9" s="60">
        <v>5</v>
      </c>
      <c r="J9" s="92"/>
      <c r="K9" s="60">
        <f aca="true" t="shared" si="0" ref="K9:K62">ROUND((SUM(D9:H9)/2*0.3+I9*0.7),0)</f>
        <v>6</v>
      </c>
      <c r="L9" s="60"/>
      <c r="M9" s="82">
        <v>2</v>
      </c>
      <c r="N9" s="83" t="s">
        <v>6</v>
      </c>
      <c r="O9" s="84" t="s">
        <v>7</v>
      </c>
      <c r="P9" s="61">
        <v>7</v>
      </c>
      <c r="Q9" s="60">
        <v>6</v>
      </c>
      <c r="R9" s="60">
        <v>7</v>
      </c>
      <c r="S9" s="60">
        <v>4</v>
      </c>
      <c r="T9" s="60">
        <v>6</v>
      </c>
      <c r="U9" s="60">
        <v>6</v>
      </c>
      <c r="V9" s="92"/>
      <c r="W9" s="60">
        <f aca="true" t="shared" si="1" ref="W9:W62">ROUND((SUM(P9:T9)/5*0.3+U9*0.7),0)</f>
        <v>6</v>
      </c>
      <c r="X9" s="60"/>
      <c r="Y9" s="82">
        <v>2</v>
      </c>
      <c r="Z9" s="83" t="s">
        <v>6</v>
      </c>
      <c r="AA9" s="84" t="s">
        <v>7</v>
      </c>
      <c r="AB9" s="61">
        <v>5</v>
      </c>
      <c r="AC9" s="60">
        <v>5</v>
      </c>
      <c r="AD9" s="60">
        <v>6</v>
      </c>
      <c r="AE9" s="60">
        <v>6</v>
      </c>
      <c r="AF9" s="60">
        <v>5</v>
      </c>
      <c r="AG9" s="60">
        <v>7</v>
      </c>
      <c r="AH9" s="60">
        <v>5</v>
      </c>
      <c r="AI9" s="92"/>
      <c r="AJ9" s="60">
        <f aca="true" t="shared" si="2" ref="AJ9:AJ62">ROUND((SUM(AB9:AG9)/6*0.3+AH9*0.7),0)</f>
        <v>5</v>
      </c>
      <c r="AK9" s="60"/>
    </row>
    <row r="10" spans="1:37" ht="15">
      <c r="A10" s="82">
        <v>3</v>
      </c>
      <c r="B10" s="83" t="s">
        <v>10</v>
      </c>
      <c r="C10" s="84" t="s">
        <v>11</v>
      </c>
      <c r="D10" s="61">
        <v>10</v>
      </c>
      <c r="E10" s="60">
        <v>6</v>
      </c>
      <c r="F10" s="60"/>
      <c r="G10" s="60"/>
      <c r="H10" s="60"/>
      <c r="I10" s="60">
        <v>6</v>
      </c>
      <c r="J10" s="92"/>
      <c r="K10" s="60">
        <f t="shared" si="0"/>
        <v>7</v>
      </c>
      <c r="L10" s="60"/>
      <c r="M10" s="82">
        <v>3</v>
      </c>
      <c r="N10" s="83" t="s">
        <v>10</v>
      </c>
      <c r="O10" s="84" t="s">
        <v>11</v>
      </c>
      <c r="P10" s="61">
        <v>6</v>
      </c>
      <c r="Q10" s="60">
        <v>6</v>
      </c>
      <c r="R10" s="60">
        <v>6</v>
      </c>
      <c r="S10" s="60">
        <v>5</v>
      </c>
      <c r="T10" s="60">
        <v>6</v>
      </c>
      <c r="U10" s="60">
        <v>6</v>
      </c>
      <c r="V10" s="92"/>
      <c r="W10" s="60">
        <f t="shared" si="1"/>
        <v>6</v>
      </c>
      <c r="X10" s="60"/>
      <c r="Y10" s="82">
        <v>4</v>
      </c>
      <c r="Z10" s="83" t="s">
        <v>10</v>
      </c>
      <c r="AA10" s="84" t="s">
        <v>11</v>
      </c>
      <c r="AB10" s="61">
        <v>4</v>
      </c>
      <c r="AC10" s="60">
        <v>4</v>
      </c>
      <c r="AD10" s="60">
        <v>3</v>
      </c>
      <c r="AE10" s="60">
        <v>5</v>
      </c>
      <c r="AF10" s="60">
        <v>5</v>
      </c>
      <c r="AG10" s="60">
        <v>8</v>
      </c>
      <c r="AH10" s="60">
        <v>3</v>
      </c>
      <c r="AI10" s="92">
        <v>5</v>
      </c>
      <c r="AJ10" s="60">
        <f t="shared" si="2"/>
        <v>4</v>
      </c>
      <c r="AK10" s="60">
        <f>ROUND((SUM(AB10:AG10)/6*0.3+AI10*0.7),0)</f>
        <v>5</v>
      </c>
    </row>
    <row r="11" spans="1:37" ht="15">
      <c r="A11" s="82">
        <v>4</v>
      </c>
      <c r="B11" s="83" t="s">
        <v>12</v>
      </c>
      <c r="C11" s="84" t="s">
        <v>13</v>
      </c>
      <c r="D11" s="61">
        <v>9</v>
      </c>
      <c r="E11" s="60">
        <v>6</v>
      </c>
      <c r="F11" s="60"/>
      <c r="G11" s="60"/>
      <c r="H11" s="60"/>
      <c r="I11" s="60">
        <v>3</v>
      </c>
      <c r="J11" s="92">
        <v>7</v>
      </c>
      <c r="K11" s="60">
        <f t="shared" si="0"/>
        <v>4</v>
      </c>
      <c r="L11" s="60">
        <f>ROUND((SUM(D11:H11)/2*0.3+J11*0.7),0)</f>
        <v>7</v>
      </c>
      <c r="M11" s="82">
        <v>4</v>
      </c>
      <c r="N11" s="83" t="s">
        <v>12</v>
      </c>
      <c r="O11" s="84" t="s">
        <v>13</v>
      </c>
      <c r="P11" s="61">
        <v>8</v>
      </c>
      <c r="Q11" s="60">
        <v>8</v>
      </c>
      <c r="R11" s="60">
        <v>7</v>
      </c>
      <c r="S11" s="60">
        <v>7</v>
      </c>
      <c r="T11" s="60">
        <v>6</v>
      </c>
      <c r="U11" s="60">
        <v>8</v>
      </c>
      <c r="V11" s="92"/>
      <c r="W11" s="60">
        <f t="shared" si="1"/>
        <v>8</v>
      </c>
      <c r="X11" s="60"/>
      <c r="Y11" s="82">
        <v>5</v>
      </c>
      <c r="Z11" s="83" t="s">
        <v>12</v>
      </c>
      <c r="AA11" s="84" t="s">
        <v>13</v>
      </c>
      <c r="AB11" s="61">
        <v>6</v>
      </c>
      <c r="AC11" s="60">
        <v>6</v>
      </c>
      <c r="AD11" s="60">
        <v>6</v>
      </c>
      <c r="AE11" s="60">
        <v>7</v>
      </c>
      <c r="AF11" s="60">
        <v>7</v>
      </c>
      <c r="AG11" s="60">
        <v>6</v>
      </c>
      <c r="AH11" s="60">
        <v>4</v>
      </c>
      <c r="AI11" s="92"/>
      <c r="AJ11" s="60">
        <f t="shared" si="2"/>
        <v>5</v>
      </c>
      <c r="AK11" s="60"/>
    </row>
    <row r="12" spans="1:37" ht="15">
      <c r="A12" s="82">
        <v>5</v>
      </c>
      <c r="B12" s="83" t="s">
        <v>6</v>
      </c>
      <c r="C12" s="84" t="s">
        <v>13</v>
      </c>
      <c r="D12" s="61">
        <v>9</v>
      </c>
      <c r="E12" s="60">
        <v>5</v>
      </c>
      <c r="F12" s="60"/>
      <c r="G12" s="60"/>
      <c r="H12" s="60"/>
      <c r="I12" s="60">
        <v>7</v>
      </c>
      <c r="J12" s="92"/>
      <c r="K12" s="60">
        <f t="shared" si="0"/>
        <v>7</v>
      </c>
      <c r="L12" s="60"/>
      <c r="M12" s="82">
        <v>5</v>
      </c>
      <c r="N12" s="83" t="s">
        <v>6</v>
      </c>
      <c r="O12" s="84" t="s">
        <v>13</v>
      </c>
      <c r="P12" s="61">
        <v>4</v>
      </c>
      <c r="Q12" s="60">
        <v>6</v>
      </c>
      <c r="R12" s="60">
        <v>6</v>
      </c>
      <c r="S12" s="60">
        <v>7</v>
      </c>
      <c r="T12" s="60">
        <v>6</v>
      </c>
      <c r="U12" s="60">
        <v>9</v>
      </c>
      <c r="V12" s="92"/>
      <c r="W12" s="60">
        <f t="shared" si="1"/>
        <v>8</v>
      </c>
      <c r="X12" s="60"/>
      <c r="Y12" s="82">
        <v>6</v>
      </c>
      <c r="Z12" s="83" t="s">
        <v>6</v>
      </c>
      <c r="AA12" s="84" t="s">
        <v>13</v>
      </c>
      <c r="AB12" s="61">
        <v>3</v>
      </c>
      <c r="AC12" s="60">
        <v>3</v>
      </c>
      <c r="AD12" s="60">
        <v>3</v>
      </c>
      <c r="AE12" s="60">
        <v>4</v>
      </c>
      <c r="AF12" s="60">
        <v>4</v>
      </c>
      <c r="AG12" s="60">
        <v>6</v>
      </c>
      <c r="AH12" s="60">
        <v>3</v>
      </c>
      <c r="AI12" s="92">
        <v>0</v>
      </c>
      <c r="AJ12" s="60">
        <f t="shared" si="2"/>
        <v>3</v>
      </c>
      <c r="AK12" s="60">
        <f aca="true" t="shared" si="3" ref="AK12:AK17">ROUND((SUM(AB12:AG12)/6*0.3+AI12*0.7),0)</f>
        <v>1</v>
      </c>
    </row>
    <row r="13" spans="1:37" ht="15">
      <c r="A13" s="82">
        <v>6</v>
      </c>
      <c r="B13" s="83" t="s">
        <v>14</v>
      </c>
      <c r="C13" s="84" t="s">
        <v>13</v>
      </c>
      <c r="D13" s="61">
        <v>0</v>
      </c>
      <c r="E13" s="60">
        <v>7</v>
      </c>
      <c r="F13" s="60"/>
      <c r="G13" s="60"/>
      <c r="H13" s="60"/>
      <c r="I13" s="60">
        <v>3</v>
      </c>
      <c r="J13" s="92">
        <v>5</v>
      </c>
      <c r="K13" s="60">
        <f t="shared" si="0"/>
        <v>3</v>
      </c>
      <c r="L13" s="60">
        <f>ROUND((SUM(D13:H13)/2*0.3+J13*0.7),0)</f>
        <v>5</v>
      </c>
      <c r="M13" s="82">
        <v>6</v>
      </c>
      <c r="N13" s="83" t="s">
        <v>14</v>
      </c>
      <c r="O13" s="84" t="s">
        <v>13</v>
      </c>
      <c r="P13" s="61">
        <v>8</v>
      </c>
      <c r="Q13" s="60">
        <v>8</v>
      </c>
      <c r="R13" s="60">
        <v>6</v>
      </c>
      <c r="S13" s="60">
        <v>7</v>
      </c>
      <c r="T13" s="60">
        <v>7</v>
      </c>
      <c r="U13" s="60">
        <v>8</v>
      </c>
      <c r="V13" s="92"/>
      <c r="W13" s="60">
        <f t="shared" si="1"/>
        <v>8</v>
      </c>
      <c r="X13" s="60"/>
      <c r="Y13" s="82">
        <v>7</v>
      </c>
      <c r="Z13" s="83" t="s">
        <v>14</v>
      </c>
      <c r="AA13" s="84" t="s">
        <v>13</v>
      </c>
      <c r="AB13" s="61">
        <v>5</v>
      </c>
      <c r="AC13" s="60">
        <v>5</v>
      </c>
      <c r="AD13" s="60">
        <v>4</v>
      </c>
      <c r="AE13" s="60">
        <v>5</v>
      </c>
      <c r="AF13" s="60">
        <v>5</v>
      </c>
      <c r="AG13" s="60">
        <v>5</v>
      </c>
      <c r="AH13" s="60">
        <v>2</v>
      </c>
      <c r="AI13" s="92">
        <v>6</v>
      </c>
      <c r="AJ13" s="60">
        <f t="shared" si="2"/>
        <v>3</v>
      </c>
      <c r="AK13" s="60">
        <f t="shared" si="3"/>
        <v>6</v>
      </c>
    </row>
    <row r="14" spans="1:37" ht="15">
      <c r="A14" s="82">
        <v>7</v>
      </c>
      <c r="B14" s="83" t="s">
        <v>15</v>
      </c>
      <c r="C14" s="84" t="s">
        <v>16</v>
      </c>
      <c r="D14" s="61">
        <v>2</v>
      </c>
      <c r="E14" s="60">
        <v>7</v>
      </c>
      <c r="F14" s="60"/>
      <c r="G14" s="60"/>
      <c r="H14" s="60"/>
      <c r="I14" s="60">
        <v>1</v>
      </c>
      <c r="J14" s="92">
        <v>6</v>
      </c>
      <c r="K14" s="60">
        <f t="shared" si="0"/>
        <v>2</v>
      </c>
      <c r="L14" s="60">
        <f>ROUND((SUM(D14:H14)/2*0.3+J14*0.7),0)</f>
        <v>6</v>
      </c>
      <c r="M14" s="82">
        <v>7</v>
      </c>
      <c r="N14" s="83" t="s">
        <v>15</v>
      </c>
      <c r="O14" s="84" t="s">
        <v>16</v>
      </c>
      <c r="P14" s="61">
        <v>6</v>
      </c>
      <c r="Q14" s="60">
        <v>4</v>
      </c>
      <c r="R14" s="60">
        <v>6</v>
      </c>
      <c r="S14" s="60">
        <v>7</v>
      </c>
      <c r="T14" s="60">
        <v>7</v>
      </c>
      <c r="U14" s="60">
        <v>5</v>
      </c>
      <c r="V14" s="92"/>
      <c r="W14" s="60">
        <f t="shared" si="1"/>
        <v>5</v>
      </c>
      <c r="X14" s="60"/>
      <c r="Y14" s="82">
        <v>8</v>
      </c>
      <c r="Z14" s="83" t="s">
        <v>15</v>
      </c>
      <c r="AA14" s="84" t="s">
        <v>16</v>
      </c>
      <c r="AB14" s="61">
        <v>3</v>
      </c>
      <c r="AC14" s="60">
        <v>3</v>
      </c>
      <c r="AD14" s="60">
        <v>5</v>
      </c>
      <c r="AE14" s="60">
        <v>5</v>
      </c>
      <c r="AF14" s="60">
        <v>5</v>
      </c>
      <c r="AG14" s="60">
        <v>6</v>
      </c>
      <c r="AH14" s="60">
        <v>3</v>
      </c>
      <c r="AI14" s="92">
        <v>3</v>
      </c>
      <c r="AJ14" s="60">
        <f t="shared" si="2"/>
        <v>3</v>
      </c>
      <c r="AK14" s="60">
        <f t="shared" si="3"/>
        <v>3</v>
      </c>
    </row>
    <row r="15" spans="1:37" ht="15">
      <c r="A15" s="82">
        <v>8</v>
      </c>
      <c r="B15" s="83" t="s">
        <v>17</v>
      </c>
      <c r="C15" s="84" t="s">
        <v>18</v>
      </c>
      <c r="D15" s="61">
        <v>8</v>
      </c>
      <c r="E15" s="60">
        <v>3</v>
      </c>
      <c r="F15" s="60"/>
      <c r="G15" s="60"/>
      <c r="H15" s="60"/>
      <c r="I15" s="60">
        <v>0</v>
      </c>
      <c r="J15" s="92">
        <v>6</v>
      </c>
      <c r="K15" s="60">
        <f t="shared" si="0"/>
        <v>2</v>
      </c>
      <c r="L15" s="60">
        <f>ROUND((SUM(D15:H15)/2*0.3+J15*0.7),0)</f>
        <v>6</v>
      </c>
      <c r="M15" s="82">
        <v>8</v>
      </c>
      <c r="N15" s="83" t="s">
        <v>17</v>
      </c>
      <c r="O15" s="84" t="s">
        <v>18</v>
      </c>
      <c r="P15" s="61">
        <v>6</v>
      </c>
      <c r="Q15" s="60">
        <v>6</v>
      </c>
      <c r="R15" s="60">
        <v>6</v>
      </c>
      <c r="S15" s="60">
        <v>5</v>
      </c>
      <c r="T15" s="60">
        <v>6</v>
      </c>
      <c r="U15" s="60">
        <v>7</v>
      </c>
      <c r="V15" s="92"/>
      <c r="W15" s="60">
        <f t="shared" si="1"/>
        <v>7</v>
      </c>
      <c r="X15" s="60"/>
      <c r="Y15" s="82">
        <v>9</v>
      </c>
      <c r="Z15" s="83" t="s">
        <v>17</v>
      </c>
      <c r="AA15" s="84" t="s">
        <v>18</v>
      </c>
      <c r="AB15" s="61">
        <v>2</v>
      </c>
      <c r="AC15" s="60">
        <v>2</v>
      </c>
      <c r="AD15" s="60">
        <v>2</v>
      </c>
      <c r="AE15" s="60">
        <v>4</v>
      </c>
      <c r="AF15" s="60">
        <v>4</v>
      </c>
      <c r="AG15" s="60">
        <v>6</v>
      </c>
      <c r="AH15" s="60">
        <v>4</v>
      </c>
      <c r="AI15" s="92">
        <v>4</v>
      </c>
      <c r="AJ15" s="60">
        <f t="shared" si="2"/>
        <v>4</v>
      </c>
      <c r="AK15" s="60">
        <f t="shared" si="3"/>
        <v>4</v>
      </c>
    </row>
    <row r="16" spans="1:37" s="95" customFormat="1" ht="15">
      <c r="A16" s="82">
        <v>9</v>
      </c>
      <c r="B16" s="120" t="s">
        <v>19</v>
      </c>
      <c r="C16" s="121" t="s">
        <v>20</v>
      </c>
      <c r="D16" s="94">
        <v>0</v>
      </c>
      <c r="E16" s="92">
        <v>0</v>
      </c>
      <c r="F16" s="92"/>
      <c r="G16" s="92"/>
      <c r="H16" s="92"/>
      <c r="I16" s="92"/>
      <c r="J16" s="92">
        <v>0</v>
      </c>
      <c r="K16" s="92">
        <f t="shared" si="0"/>
        <v>0</v>
      </c>
      <c r="L16" s="60">
        <f>ROUND((SUM(D16:H16)/2*0.3+J16*0.7),0)</f>
        <v>0</v>
      </c>
      <c r="M16" s="82">
        <v>9</v>
      </c>
      <c r="N16" s="120" t="s">
        <v>19</v>
      </c>
      <c r="O16" s="121" t="s">
        <v>20</v>
      </c>
      <c r="P16" s="94"/>
      <c r="Q16" s="92"/>
      <c r="R16" s="92"/>
      <c r="S16" s="92"/>
      <c r="T16" s="92"/>
      <c r="U16" s="92"/>
      <c r="V16" s="92"/>
      <c r="W16" s="92">
        <f t="shared" si="1"/>
        <v>0</v>
      </c>
      <c r="X16" s="92"/>
      <c r="Y16" s="119">
        <v>10</v>
      </c>
      <c r="Z16" s="120" t="s">
        <v>19</v>
      </c>
      <c r="AA16" s="121" t="s">
        <v>20</v>
      </c>
      <c r="AB16" s="94">
        <v>7</v>
      </c>
      <c r="AC16" s="92">
        <v>5</v>
      </c>
      <c r="AD16" s="92">
        <v>9</v>
      </c>
      <c r="AE16" s="92">
        <v>6</v>
      </c>
      <c r="AF16" s="92">
        <v>3</v>
      </c>
      <c r="AG16" s="92">
        <v>7</v>
      </c>
      <c r="AH16" s="92"/>
      <c r="AI16" s="92">
        <v>6</v>
      </c>
      <c r="AJ16" s="92">
        <f t="shared" si="2"/>
        <v>2</v>
      </c>
      <c r="AK16" s="60">
        <f t="shared" si="3"/>
        <v>6</v>
      </c>
    </row>
    <row r="17" spans="1:37" ht="15">
      <c r="A17" s="82">
        <v>10</v>
      </c>
      <c r="B17" s="83" t="s">
        <v>21</v>
      </c>
      <c r="C17" s="84" t="s">
        <v>20</v>
      </c>
      <c r="D17" s="61">
        <v>9</v>
      </c>
      <c r="E17" s="60">
        <v>6</v>
      </c>
      <c r="F17" s="60"/>
      <c r="G17" s="60"/>
      <c r="H17" s="60"/>
      <c r="I17" s="60">
        <v>6</v>
      </c>
      <c r="J17" s="92"/>
      <c r="K17" s="60">
        <f t="shared" si="0"/>
        <v>6</v>
      </c>
      <c r="L17" s="60"/>
      <c r="M17" s="82">
        <v>10</v>
      </c>
      <c r="N17" s="83" t="s">
        <v>21</v>
      </c>
      <c r="O17" s="84" t="s">
        <v>20</v>
      </c>
      <c r="P17" s="61">
        <v>6</v>
      </c>
      <c r="Q17" s="60">
        <v>7</v>
      </c>
      <c r="R17" s="60">
        <v>4</v>
      </c>
      <c r="S17" s="60">
        <v>5</v>
      </c>
      <c r="T17" s="60">
        <v>8</v>
      </c>
      <c r="U17" s="60">
        <v>10</v>
      </c>
      <c r="V17" s="92"/>
      <c r="W17" s="60">
        <f t="shared" si="1"/>
        <v>9</v>
      </c>
      <c r="X17" s="60"/>
      <c r="Y17" s="82">
        <v>11</v>
      </c>
      <c r="Z17" s="83" t="s">
        <v>21</v>
      </c>
      <c r="AA17" s="84" t="s">
        <v>20</v>
      </c>
      <c r="AB17" s="61">
        <v>5</v>
      </c>
      <c r="AC17" s="60">
        <v>5</v>
      </c>
      <c r="AD17" s="60">
        <v>5</v>
      </c>
      <c r="AE17" s="60">
        <v>5</v>
      </c>
      <c r="AF17" s="60">
        <v>5</v>
      </c>
      <c r="AG17" s="60">
        <v>8</v>
      </c>
      <c r="AH17" s="60">
        <v>4</v>
      </c>
      <c r="AI17" s="92">
        <v>3</v>
      </c>
      <c r="AJ17" s="60">
        <f t="shared" si="2"/>
        <v>4</v>
      </c>
      <c r="AK17" s="60">
        <f t="shared" si="3"/>
        <v>4</v>
      </c>
    </row>
    <row r="18" spans="1:37" ht="15">
      <c r="A18" s="82">
        <v>11</v>
      </c>
      <c r="B18" s="83" t="s">
        <v>22</v>
      </c>
      <c r="C18" s="84" t="s">
        <v>20</v>
      </c>
      <c r="D18" s="61">
        <v>7</v>
      </c>
      <c r="E18" s="60">
        <v>9</v>
      </c>
      <c r="F18" s="60"/>
      <c r="G18" s="60"/>
      <c r="H18" s="60"/>
      <c r="I18" s="60">
        <v>6</v>
      </c>
      <c r="J18" s="92"/>
      <c r="K18" s="60">
        <f t="shared" si="0"/>
        <v>7</v>
      </c>
      <c r="L18" s="60"/>
      <c r="M18" s="82">
        <v>11</v>
      </c>
      <c r="N18" s="83" t="s">
        <v>22</v>
      </c>
      <c r="O18" s="84" t="s">
        <v>20</v>
      </c>
      <c r="P18" s="61">
        <v>8</v>
      </c>
      <c r="Q18" s="60">
        <v>7</v>
      </c>
      <c r="R18" s="60">
        <v>7</v>
      </c>
      <c r="S18" s="60">
        <v>8</v>
      </c>
      <c r="T18" s="60">
        <v>7</v>
      </c>
      <c r="U18" s="60">
        <v>6</v>
      </c>
      <c r="V18" s="92"/>
      <c r="W18" s="60">
        <f t="shared" si="1"/>
        <v>6</v>
      </c>
      <c r="X18" s="60"/>
      <c r="Y18" s="82">
        <v>12</v>
      </c>
      <c r="Z18" s="83" t="s">
        <v>22</v>
      </c>
      <c r="AA18" s="84" t="s">
        <v>20</v>
      </c>
      <c r="AB18" s="61">
        <v>8</v>
      </c>
      <c r="AC18" s="60">
        <v>7</v>
      </c>
      <c r="AD18" s="60">
        <v>7</v>
      </c>
      <c r="AE18" s="60">
        <v>7</v>
      </c>
      <c r="AF18" s="60">
        <v>7</v>
      </c>
      <c r="AG18" s="60">
        <v>8</v>
      </c>
      <c r="AH18" s="60">
        <v>5</v>
      </c>
      <c r="AI18" s="92"/>
      <c r="AJ18" s="60">
        <f t="shared" si="2"/>
        <v>6</v>
      </c>
      <c r="AK18" s="60"/>
    </row>
    <row r="19" spans="1:37" ht="15">
      <c r="A19" s="82">
        <v>12</v>
      </c>
      <c r="B19" s="83" t="s">
        <v>25</v>
      </c>
      <c r="C19" s="84" t="s">
        <v>24</v>
      </c>
      <c r="D19" s="61">
        <v>0</v>
      </c>
      <c r="E19" s="60">
        <v>7</v>
      </c>
      <c r="F19" s="60"/>
      <c r="G19" s="60"/>
      <c r="H19" s="60"/>
      <c r="I19" s="60">
        <v>8</v>
      </c>
      <c r="J19" s="92"/>
      <c r="K19" s="60">
        <f t="shared" si="0"/>
        <v>7</v>
      </c>
      <c r="L19" s="60"/>
      <c r="M19" s="82">
        <v>12</v>
      </c>
      <c r="N19" s="83" t="s">
        <v>25</v>
      </c>
      <c r="O19" s="84" t="s">
        <v>24</v>
      </c>
      <c r="P19" s="61">
        <v>5</v>
      </c>
      <c r="Q19" s="60">
        <v>6</v>
      </c>
      <c r="R19" s="60">
        <v>7</v>
      </c>
      <c r="S19" s="60">
        <v>4</v>
      </c>
      <c r="T19" s="60">
        <v>8</v>
      </c>
      <c r="U19" s="60">
        <v>9</v>
      </c>
      <c r="V19" s="92"/>
      <c r="W19" s="60">
        <f t="shared" si="1"/>
        <v>8</v>
      </c>
      <c r="X19" s="60"/>
      <c r="Y19" s="82">
        <v>14</v>
      </c>
      <c r="Z19" s="83" t="s">
        <v>25</v>
      </c>
      <c r="AA19" s="84" t="s">
        <v>24</v>
      </c>
      <c r="AB19" s="61">
        <v>6</v>
      </c>
      <c r="AC19" s="60">
        <v>6</v>
      </c>
      <c r="AD19" s="60">
        <v>6</v>
      </c>
      <c r="AE19" s="60">
        <v>7</v>
      </c>
      <c r="AF19" s="60">
        <v>7</v>
      </c>
      <c r="AG19" s="60">
        <v>8</v>
      </c>
      <c r="AH19" s="60">
        <v>5</v>
      </c>
      <c r="AI19" s="92"/>
      <c r="AJ19" s="60">
        <f t="shared" si="2"/>
        <v>6</v>
      </c>
      <c r="AK19" s="60"/>
    </row>
    <row r="20" spans="1:37" ht="15">
      <c r="A20" s="82">
        <v>13</v>
      </c>
      <c r="B20" s="83" t="s">
        <v>28</v>
      </c>
      <c r="C20" s="84" t="s">
        <v>27</v>
      </c>
      <c r="D20" s="61">
        <v>9</v>
      </c>
      <c r="E20" s="60">
        <v>5</v>
      </c>
      <c r="F20" s="60"/>
      <c r="G20" s="60"/>
      <c r="H20" s="60"/>
      <c r="I20" s="60">
        <v>4</v>
      </c>
      <c r="J20" s="92"/>
      <c r="K20" s="60">
        <f t="shared" si="0"/>
        <v>5</v>
      </c>
      <c r="L20" s="60"/>
      <c r="M20" s="82">
        <v>13</v>
      </c>
      <c r="N20" s="83" t="s">
        <v>28</v>
      </c>
      <c r="O20" s="84" t="s">
        <v>27</v>
      </c>
      <c r="P20" s="61">
        <v>7</v>
      </c>
      <c r="Q20" s="60">
        <v>4</v>
      </c>
      <c r="R20" s="60">
        <v>7</v>
      </c>
      <c r="S20" s="60">
        <v>6</v>
      </c>
      <c r="T20" s="60">
        <v>6</v>
      </c>
      <c r="U20" s="60">
        <v>0</v>
      </c>
      <c r="V20" s="92"/>
      <c r="W20" s="60">
        <f t="shared" si="1"/>
        <v>2</v>
      </c>
      <c r="X20" s="60"/>
      <c r="Y20" s="82">
        <v>16</v>
      </c>
      <c r="Z20" s="83" t="s">
        <v>28</v>
      </c>
      <c r="AA20" s="84" t="s">
        <v>27</v>
      </c>
      <c r="AB20" s="61">
        <v>3</v>
      </c>
      <c r="AC20" s="60">
        <v>3</v>
      </c>
      <c r="AD20" s="60">
        <v>2</v>
      </c>
      <c r="AE20" s="60">
        <v>2</v>
      </c>
      <c r="AF20" s="60">
        <v>2</v>
      </c>
      <c r="AG20" s="60">
        <v>5</v>
      </c>
      <c r="AH20" s="60">
        <v>5</v>
      </c>
      <c r="AI20" s="92">
        <v>0</v>
      </c>
      <c r="AJ20" s="60">
        <f t="shared" si="2"/>
        <v>4</v>
      </c>
      <c r="AK20" s="60">
        <f>ROUND((SUM(AB20:AG20)/6*0.3+AI20*0.7),0)</f>
        <v>1</v>
      </c>
    </row>
    <row r="21" spans="1:37" ht="15">
      <c r="A21" s="82">
        <v>14</v>
      </c>
      <c r="B21" s="83" t="s">
        <v>29</v>
      </c>
      <c r="C21" s="84" t="s">
        <v>30</v>
      </c>
      <c r="D21" s="61">
        <v>9</v>
      </c>
      <c r="E21" s="60">
        <v>0</v>
      </c>
      <c r="F21" s="60"/>
      <c r="G21" s="60"/>
      <c r="H21" s="60"/>
      <c r="I21" s="60">
        <v>7</v>
      </c>
      <c r="J21" s="92"/>
      <c r="K21" s="60">
        <f t="shared" si="0"/>
        <v>6</v>
      </c>
      <c r="L21" s="60"/>
      <c r="M21" s="82">
        <v>14</v>
      </c>
      <c r="N21" s="83" t="s">
        <v>29</v>
      </c>
      <c r="O21" s="84" t="s">
        <v>30</v>
      </c>
      <c r="P21" s="61"/>
      <c r="Q21" s="60"/>
      <c r="R21" s="60"/>
      <c r="S21" s="60"/>
      <c r="T21" s="60"/>
      <c r="U21" s="60"/>
      <c r="V21" s="92"/>
      <c r="W21" s="60">
        <f t="shared" si="1"/>
        <v>0</v>
      </c>
      <c r="X21" s="60"/>
      <c r="Y21" s="82">
        <v>17</v>
      </c>
      <c r="Z21" s="83" t="s">
        <v>29</v>
      </c>
      <c r="AA21" s="84" t="s">
        <v>30</v>
      </c>
      <c r="AB21" s="61">
        <v>7</v>
      </c>
      <c r="AC21" s="60">
        <v>6</v>
      </c>
      <c r="AD21" s="60">
        <v>6</v>
      </c>
      <c r="AE21" s="60">
        <v>5</v>
      </c>
      <c r="AF21" s="60">
        <v>5</v>
      </c>
      <c r="AG21" s="60">
        <v>8</v>
      </c>
      <c r="AH21" s="60">
        <v>5</v>
      </c>
      <c r="AI21" s="92"/>
      <c r="AJ21" s="60">
        <f t="shared" si="2"/>
        <v>5</v>
      </c>
      <c r="AK21" s="60"/>
    </row>
    <row r="22" spans="1:37" ht="15">
      <c r="A22" s="82">
        <v>15</v>
      </c>
      <c r="B22" s="85" t="s">
        <v>31</v>
      </c>
      <c r="C22" s="86" t="s">
        <v>32</v>
      </c>
      <c r="D22" s="61">
        <v>9</v>
      </c>
      <c r="E22" s="60">
        <v>10</v>
      </c>
      <c r="F22" s="60"/>
      <c r="G22" s="60"/>
      <c r="H22" s="60"/>
      <c r="I22" s="60">
        <v>5</v>
      </c>
      <c r="J22" s="92"/>
      <c r="K22" s="60">
        <f t="shared" si="0"/>
        <v>6</v>
      </c>
      <c r="L22" s="60"/>
      <c r="M22" s="82">
        <v>15</v>
      </c>
      <c r="N22" s="85" t="s">
        <v>31</v>
      </c>
      <c r="O22" s="86" t="s">
        <v>32</v>
      </c>
      <c r="P22" s="61">
        <v>8</v>
      </c>
      <c r="Q22" s="60">
        <v>6</v>
      </c>
      <c r="R22" s="60">
        <v>6</v>
      </c>
      <c r="S22" s="60">
        <v>7</v>
      </c>
      <c r="T22" s="60">
        <v>5</v>
      </c>
      <c r="U22" s="60">
        <v>7</v>
      </c>
      <c r="V22" s="92"/>
      <c r="W22" s="60">
        <f t="shared" si="1"/>
        <v>7</v>
      </c>
      <c r="X22" s="60"/>
      <c r="Y22" s="82">
        <v>18</v>
      </c>
      <c r="Z22" s="85" t="s">
        <v>31</v>
      </c>
      <c r="AA22" s="86" t="s">
        <v>32</v>
      </c>
      <c r="AB22" s="61">
        <v>6</v>
      </c>
      <c r="AC22" s="60">
        <v>6</v>
      </c>
      <c r="AD22" s="60">
        <v>4</v>
      </c>
      <c r="AE22" s="60">
        <v>6</v>
      </c>
      <c r="AF22" s="60">
        <v>6</v>
      </c>
      <c r="AG22" s="60">
        <v>6</v>
      </c>
      <c r="AH22" s="60">
        <v>4</v>
      </c>
      <c r="AI22" s="92"/>
      <c r="AJ22" s="60">
        <f t="shared" si="2"/>
        <v>5</v>
      </c>
      <c r="AK22" s="60"/>
    </row>
    <row r="23" spans="1:37" ht="15">
      <c r="A23" s="82">
        <v>16</v>
      </c>
      <c r="B23" s="83" t="s">
        <v>33</v>
      </c>
      <c r="C23" s="84" t="s">
        <v>34</v>
      </c>
      <c r="D23" s="61">
        <v>8</v>
      </c>
      <c r="E23" s="60">
        <v>6</v>
      </c>
      <c r="F23" s="60"/>
      <c r="G23" s="60"/>
      <c r="H23" s="60"/>
      <c r="I23" s="60">
        <v>6</v>
      </c>
      <c r="J23" s="92"/>
      <c r="K23" s="60">
        <f t="shared" si="0"/>
        <v>6</v>
      </c>
      <c r="L23" s="60"/>
      <c r="M23" s="82">
        <v>16</v>
      </c>
      <c r="N23" s="83" t="s">
        <v>33</v>
      </c>
      <c r="O23" s="84" t="s">
        <v>34</v>
      </c>
      <c r="P23" s="61">
        <v>8</v>
      </c>
      <c r="Q23" s="60">
        <v>7</v>
      </c>
      <c r="R23" s="60">
        <v>6</v>
      </c>
      <c r="S23" s="60">
        <v>7</v>
      </c>
      <c r="T23" s="60">
        <v>6</v>
      </c>
      <c r="U23" s="60">
        <v>9</v>
      </c>
      <c r="V23" s="92"/>
      <c r="W23" s="60">
        <f t="shared" si="1"/>
        <v>8</v>
      </c>
      <c r="X23" s="60"/>
      <c r="Y23" s="82">
        <v>19</v>
      </c>
      <c r="Z23" s="83" t="s">
        <v>33</v>
      </c>
      <c r="AA23" s="84" t="s">
        <v>34</v>
      </c>
      <c r="AB23" s="61">
        <v>3</v>
      </c>
      <c r="AC23" s="60">
        <v>3</v>
      </c>
      <c r="AD23" s="60">
        <v>3</v>
      </c>
      <c r="AE23" s="60">
        <v>4</v>
      </c>
      <c r="AF23" s="60">
        <v>4</v>
      </c>
      <c r="AG23" s="60">
        <v>6</v>
      </c>
      <c r="AH23" s="60">
        <v>4</v>
      </c>
      <c r="AI23" s="92">
        <v>5</v>
      </c>
      <c r="AJ23" s="60">
        <f t="shared" si="2"/>
        <v>4</v>
      </c>
      <c r="AK23" s="60">
        <f aca="true" t="shared" si="4" ref="AK23:AK28">ROUND((SUM(AB23:AG23)/6*0.3+AI23*0.7),0)</f>
        <v>5</v>
      </c>
    </row>
    <row r="24" spans="1:37" ht="15">
      <c r="A24" s="82">
        <v>17</v>
      </c>
      <c r="B24" s="83" t="s">
        <v>35</v>
      </c>
      <c r="C24" s="84" t="s">
        <v>36</v>
      </c>
      <c r="D24" s="61">
        <v>9</v>
      </c>
      <c r="E24" s="60">
        <v>3</v>
      </c>
      <c r="F24" s="60"/>
      <c r="G24" s="60"/>
      <c r="H24" s="60"/>
      <c r="I24" s="60">
        <v>6</v>
      </c>
      <c r="J24" s="92"/>
      <c r="K24" s="60">
        <f t="shared" si="0"/>
        <v>6</v>
      </c>
      <c r="L24" s="60"/>
      <c r="M24" s="82">
        <v>17</v>
      </c>
      <c r="N24" s="83" t="s">
        <v>35</v>
      </c>
      <c r="O24" s="84" t="s">
        <v>36</v>
      </c>
      <c r="P24" s="61">
        <v>8</v>
      </c>
      <c r="Q24" s="60">
        <v>6</v>
      </c>
      <c r="R24" s="60">
        <v>6</v>
      </c>
      <c r="S24" s="60">
        <v>7</v>
      </c>
      <c r="T24" s="60">
        <v>7</v>
      </c>
      <c r="U24" s="60">
        <v>5</v>
      </c>
      <c r="V24" s="92"/>
      <c r="W24" s="60">
        <f t="shared" si="1"/>
        <v>6</v>
      </c>
      <c r="X24" s="60"/>
      <c r="Y24" s="82">
        <v>20</v>
      </c>
      <c r="Z24" s="83" t="s">
        <v>35</v>
      </c>
      <c r="AA24" s="84" t="s">
        <v>36</v>
      </c>
      <c r="AB24" s="61">
        <v>5</v>
      </c>
      <c r="AC24" s="60">
        <v>5</v>
      </c>
      <c r="AD24" s="60">
        <v>4</v>
      </c>
      <c r="AE24" s="60">
        <v>6</v>
      </c>
      <c r="AF24" s="60">
        <v>6</v>
      </c>
      <c r="AG24" s="60">
        <v>7</v>
      </c>
      <c r="AH24" s="60">
        <v>3</v>
      </c>
      <c r="AI24" s="92">
        <v>4</v>
      </c>
      <c r="AJ24" s="60">
        <f t="shared" si="2"/>
        <v>4</v>
      </c>
      <c r="AK24" s="60">
        <f t="shared" si="4"/>
        <v>4</v>
      </c>
    </row>
    <row r="25" spans="1:37" ht="15" customHeight="1">
      <c r="A25" s="82">
        <v>18</v>
      </c>
      <c r="B25" s="85" t="s">
        <v>37</v>
      </c>
      <c r="C25" s="86" t="s">
        <v>38</v>
      </c>
      <c r="D25" s="61">
        <v>5</v>
      </c>
      <c r="E25" s="60">
        <v>4</v>
      </c>
      <c r="F25" s="60"/>
      <c r="G25" s="60"/>
      <c r="H25" s="60"/>
      <c r="I25" s="60">
        <v>6</v>
      </c>
      <c r="J25" s="92"/>
      <c r="K25" s="60">
        <f t="shared" si="0"/>
        <v>6</v>
      </c>
      <c r="L25" s="60"/>
      <c r="M25" s="82">
        <v>18</v>
      </c>
      <c r="N25" s="85" t="s">
        <v>37</v>
      </c>
      <c r="O25" s="86" t="s">
        <v>38</v>
      </c>
      <c r="P25" s="61">
        <v>6</v>
      </c>
      <c r="Q25" s="60">
        <v>6</v>
      </c>
      <c r="R25" s="60">
        <v>6</v>
      </c>
      <c r="S25" s="60">
        <v>6</v>
      </c>
      <c r="T25" s="60">
        <v>6</v>
      </c>
      <c r="U25" s="60">
        <v>5</v>
      </c>
      <c r="V25" s="92"/>
      <c r="W25" s="60">
        <f t="shared" si="1"/>
        <v>5</v>
      </c>
      <c r="X25" s="60"/>
      <c r="Y25" s="82">
        <v>21</v>
      </c>
      <c r="Z25" s="85" t="s">
        <v>37</v>
      </c>
      <c r="AA25" s="86" t="s">
        <v>38</v>
      </c>
      <c r="AB25" s="61">
        <v>3</v>
      </c>
      <c r="AC25" s="60">
        <v>3</v>
      </c>
      <c r="AD25" s="60">
        <v>3</v>
      </c>
      <c r="AE25" s="60">
        <v>4</v>
      </c>
      <c r="AF25" s="60">
        <v>4</v>
      </c>
      <c r="AG25" s="60">
        <v>6</v>
      </c>
      <c r="AH25" s="60">
        <v>4</v>
      </c>
      <c r="AI25" s="92">
        <v>3</v>
      </c>
      <c r="AJ25" s="60">
        <f t="shared" si="2"/>
        <v>4</v>
      </c>
      <c r="AK25" s="60">
        <f t="shared" si="4"/>
        <v>3</v>
      </c>
    </row>
    <row r="26" spans="1:37" ht="15">
      <c r="A26" s="82">
        <v>19</v>
      </c>
      <c r="B26" s="83" t="s">
        <v>39</v>
      </c>
      <c r="C26" s="84" t="s">
        <v>40</v>
      </c>
      <c r="D26" s="61">
        <v>8</v>
      </c>
      <c r="E26" s="60">
        <v>5</v>
      </c>
      <c r="F26" s="60"/>
      <c r="G26" s="60"/>
      <c r="H26" s="60"/>
      <c r="I26" s="60">
        <v>5</v>
      </c>
      <c r="J26" s="92"/>
      <c r="K26" s="60">
        <f t="shared" si="0"/>
        <v>5</v>
      </c>
      <c r="L26" s="60"/>
      <c r="M26" s="82">
        <v>19</v>
      </c>
      <c r="N26" s="83" t="s">
        <v>39</v>
      </c>
      <c r="O26" s="84" t="s">
        <v>40</v>
      </c>
      <c r="P26" s="61">
        <v>8</v>
      </c>
      <c r="Q26" s="60">
        <v>8</v>
      </c>
      <c r="R26" s="60">
        <v>7</v>
      </c>
      <c r="S26" s="60">
        <v>7</v>
      </c>
      <c r="T26" s="60">
        <v>6</v>
      </c>
      <c r="U26" s="60">
        <v>6</v>
      </c>
      <c r="V26" s="92"/>
      <c r="W26" s="60">
        <f t="shared" si="1"/>
        <v>6</v>
      </c>
      <c r="X26" s="60"/>
      <c r="Y26" s="82">
        <v>22</v>
      </c>
      <c r="Z26" s="83" t="s">
        <v>39</v>
      </c>
      <c r="AA26" s="84" t="s">
        <v>40</v>
      </c>
      <c r="AB26" s="61">
        <v>6</v>
      </c>
      <c r="AC26" s="60">
        <v>3</v>
      </c>
      <c r="AD26" s="60">
        <v>4</v>
      </c>
      <c r="AE26" s="60">
        <v>8</v>
      </c>
      <c r="AF26" s="60">
        <v>0</v>
      </c>
      <c r="AG26" s="60">
        <v>3</v>
      </c>
      <c r="AH26" s="60">
        <v>5</v>
      </c>
      <c r="AI26" s="92">
        <v>6</v>
      </c>
      <c r="AJ26" s="60">
        <v>4</v>
      </c>
      <c r="AK26" s="60">
        <f t="shared" si="4"/>
        <v>5</v>
      </c>
    </row>
    <row r="27" spans="1:37" ht="15.75" customHeight="1">
      <c r="A27" s="82">
        <v>20</v>
      </c>
      <c r="B27" s="85" t="s">
        <v>41</v>
      </c>
      <c r="C27" s="86" t="s">
        <v>42</v>
      </c>
      <c r="D27" s="61">
        <v>9</v>
      </c>
      <c r="E27" s="60">
        <v>6</v>
      </c>
      <c r="F27" s="60"/>
      <c r="G27" s="60"/>
      <c r="H27" s="60"/>
      <c r="I27" s="60">
        <v>5</v>
      </c>
      <c r="J27" s="92"/>
      <c r="K27" s="60">
        <f t="shared" si="0"/>
        <v>6</v>
      </c>
      <c r="L27" s="60"/>
      <c r="M27" s="82">
        <v>20</v>
      </c>
      <c r="N27" s="85" t="s">
        <v>41</v>
      </c>
      <c r="O27" s="86" t="s">
        <v>42</v>
      </c>
      <c r="P27" s="61">
        <v>7</v>
      </c>
      <c r="Q27" s="60">
        <v>4</v>
      </c>
      <c r="R27" s="60">
        <v>7</v>
      </c>
      <c r="S27" s="60">
        <v>5</v>
      </c>
      <c r="T27" s="60">
        <v>6</v>
      </c>
      <c r="U27" s="60">
        <v>4</v>
      </c>
      <c r="V27" s="92"/>
      <c r="W27" s="60">
        <f t="shared" si="1"/>
        <v>5</v>
      </c>
      <c r="X27" s="60"/>
      <c r="Y27" s="82">
        <v>23</v>
      </c>
      <c r="Z27" s="85" t="s">
        <v>41</v>
      </c>
      <c r="AA27" s="86" t="s">
        <v>42</v>
      </c>
      <c r="AB27" s="61">
        <v>5</v>
      </c>
      <c r="AC27" s="60">
        <v>5</v>
      </c>
      <c r="AD27" s="60">
        <v>5</v>
      </c>
      <c r="AE27" s="60">
        <v>4</v>
      </c>
      <c r="AF27" s="60">
        <v>4</v>
      </c>
      <c r="AG27" s="60">
        <v>7</v>
      </c>
      <c r="AH27" s="60">
        <v>4</v>
      </c>
      <c r="AI27" s="92">
        <v>5</v>
      </c>
      <c r="AJ27" s="60">
        <f t="shared" si="2"/>
        <v>4</v>
      </c>
      <c r="AK27" s="60">
        <f t="shared" si="4"/>
        <v>5</v>
      </c>
    </row>
    <row r="28" spans="1:37" ht="15">
      <c r="A28" s="82">
        <v>21</v>
      </c>
      <c r="B28" s="83" t="s">
        <v>43</v>
      </c>
      <c r="C28" s="84" t="s">
        <v>44</v>
      </c>
      <c r="D28" s="61">
        <v>3</v>
      </c>
      <c r="E28" s="60">
        <v>3</v>
      </c>
      <c r="F28" s="60"/>
      <c r="G28" s="60"/>
      <c r="H28" s="60"/>
      <c r="I28" s="60">
        <v>2</v>
      </c>
      <c r="J28" s="92">
        <v>7</v>
      </c>
      <c r="K28" s="60">
        <f t="shared" si="0"/>
        <v>2</v>
      </c>
      <c r="L28" s="60">
        <f>ROUND((SUM(D28:H28)/2*0.3+J28*0.7),0)</f>
        <v>6</v>
      </c>
      <c r="M28" s="82">
        <v>21</v>
      </c>
      <c r="N28" s="83" t="s">
        <v>43</v>
      </c>
      <c r="O28" s="84" t="s">
        <v>44</v>
      </c>
      <c r="P28" s="61">
        <v>8</v>
      </c>
      <c r="Q28" s="60">
        <v>7</v>
      </c>
      <c r="R28" s="60">
        <v>6</v>
      </c>
      <c r="S28" s="60">
        <v>7</v>
      </c>
      <c r="T28" s="60">
        <v>6</v>
      </c>
      <c r="U28" s="60">
        <v>4</v>
      </c>
      <c r="V28" s="92"/>
      <c r="W28" s="60">
        <f t="shared" si="1"/>
        <v>5</v>
      </c>
      <c r="X28" s="60"/>
      <c r="Y28" s="82">
        <v>24</v>
      </c>
      <c r="Z28" s="83" t="s">
        <v>43</v>
      </c>
      <c r="AA28" s="84" t="s">
        <v>44</v>
      </c>
      <c r="AB28" s="61">
        <v>3</v>
      </c>
      <c r="AC28" s="60">
        <v>3</v>
      </c>
      <c r="AD28" s="60">
        <v>4</v>
      </c>
      <c r="AE28" s="60">
        <v>3</v>
      </c>
      <c r="AF28" s="60">
        <v>3</v>
      </c>
      <c r="AG28" s="60">
        <v>8</v>
      </c>
      <c r="AH28" s="60">
        <v>4</v>
      </c>
      <c r="AI28" s="92">
        <v>4</v>
      </c>
      <c r="AJ28" s="60">
        <f t="shared" si="2"/>
        <v>4</v>
      </c>
      <c r="AK28" s="60">
        <f t="shared" si="4"/>
        <v>4</v>
      </c>
    </row>
    <row r="29" spans="1:37" ht="15">
      <c r="A29" s="82">
        <v>22</v>
      </c>
      <c r="B29" s="83" t="s">
        <v>45</v>
      </c>
      <c r="C29" s="84" t="s">
        <v>46</v>
      </c>
      <c r="D29" s="61">
        <v>5</v>
      </c>
      <c r="E29" s="60">
        <v>4</v>
      </c>
      <c r="F29" s="60"/>
      <c r="G29" s="60"/>
      <c r="H29" s="60"/>
      <c r="I29" s="60">
        <v>0</v>
      </c>
      <c r="J29" s="92">
        <v>6</v>
      </c>
      <c r="K29" s="60">
        <f t="shared" si="0"/>
        <v>1</v>
      </c>
      <c r="L29" s="60">
        <f>ROUND((SUM(D29:H29)/2*0.3+J29*0.7),0)</f>
        <v>6</v>
      </c>
      <c r="M29" s="82">
        <v>22</v>
      </c>
      <c r="N29" s="83" t="s">
        <v>45</v>
      </c>
      <c r="O29" s="84" t="s">
        <v>46</v>
      </c>
      <c r="P29" s="61">
        <v>7</v>
      </c>
      <c r="Q29" s="60">
        <v>5</v>
      </c>
      <c r="R29" s="60">
        <v>4</v>
      </c>
      <c r="S29" s="60">
        <v>7</v>
      </c>
      <c r="T29" s="60">
        <v>6</v>
      </c>
      <c r="U29" s="60">
        <v>5</v>
      </c>
      <c r="V29" s="92"/>
      <c r="W29" s="60">
        <f t="shared" si="1"/>
        <v>5</v>
      </c>
      <c r="X29" s="60"/>
      <c r="Y29" s="82">
        <v>25</v>
      </c>
      <c r="Z29" s="83" t="s">
        <v>45</v>
      </c>
      <c r="AA29" s="84" t="s">
        <v>46</v>
      </c>
      <c r="AB29" s="61">
        <v>3</v>
      </c>
      <c r="AC29" s="60">
        <v>3</v>
      </c>
      <c r="AD29" s="60">
        <v>4</v>
      </c>
      <c r="AE29" s="60">
        <v>4</v>
      </c>
      <c r="AF29" s="60">
        <v>4</v>
      </c>
      <c r="AG29" s="60">
        <v>7</v>
      </c>
      <c r="AH29" s="60">
        <v>5</v>
      </c>
      <c r="AI29" s="92"/>
      <c r="AJ29" s="60">
        <f t="shared" si="2"/>
        <v>5</v>
      </c>
      <c r="AK29" s="60"/>
    </row>
    <row r="30" spans="1:37" ht="15">
      <c r="A30" s="82">
        <v>23</v>
      </c>
      <c r="B30" s="83" t="s">
        <v>6</v>
      </c>
      <c r="C30" s="84" t="s">
        <v>47</v>
      </c>
      <c r="D30" s="58">
        <v>0</v>
      </c>
      <c r="E30" s="58">
        <v>7</v>
      </c>
      <c r="F30" s="58"/>
      <c r="G30" s="58"/>
      <c r="H30" s="58"/>
      <c r="I30" s="58">
        <v>5</v>
      </c>
      <c r="J30" s="93"/>
      <c r="K30" s="60">
        <f t="shared" si="0"/>
        <v>5</v>
      </c>
      <c r="L30" s="60"/>
      <c r="M30" s="82">
        <v>23</v>
      </c>
      <c r="N30" s="83" t="s">
        <v>6</v>
      </c>
      <c r="O30" s="84" t="s">
        <v>47</v>
      </c>
      <c r="P30" s="58">
        <v>5</v>
      </c>
      <c r="Q30" s="58">
        <v>6</v>
      </c>
      <c r="R30" s="58">
        <v>7</v>
      </c>
      <c r="S30" s="58">
        <v>4</v>
      </c>
      <c r="T30" s="58">
        <v>7</v>
      </c>
      <c r="U30" s="58">
        <v>0</v>
      </c>
      <c r="V30" s="93"/>
      <c r="W30" s="60">
        <f t="shared" si="1"/>
        <v>2</v>
      </c>
      <c r="X30" s="60"/>
      <c r="Y30" s="82">
        <v>26</v>
      </c>
      <c r="Z30" s="83" t="s">
        <v>6</v>
      </c>
      <c r="AA30" s="84" t="s">
        <v>47</v>
      </c>
      <c r="AB30" s="58">
        <v>7</v>
      </c>
      <c r="AC30" s="58">
        <v>8</v>
      </c>
      <c r="AD30" s="58">
        <v>6</v>
      </c>
      <c r="AE30" s="58">
        <v>7</v>
      </c>
      <c r="AF30" s="58">
        <v>8</v>
      </c>
      <c r="AG30" s="58">
        <v>5</v>
      </c>
      <c r="AH30" s="58">
        <v>5</v>
      </c>
      <c r="AI30" s="93"/>
      <c r="AJ30" s="60">
        <f t="shared" si="2"/>
        <v>6</v>
      </c>
      <c r="AK30" s="60"/>
    </row>
    <row r="31" spans="1:37" s="95" customFormat="1" ht="15">
      <c r="A31" s="82">
        <v>24</v>
      </c>
      <c r="B31" s="120" t="s">
        <v>48</v>
      </c>
      <c r="C31" s="121" t="s">
        <v>49</v>
      </c>
      <c r="D31" s="93">
        <v>0</v>
      </c>
      <c r="E31" s="93">
        <v>0</v>
      </c>
      <c r="F31" s="93"/>
      <c r="G31" s="93"/>
      <c r="H31" s="93"/>
      <c r="I31" s="93">
        <v>0</v>
      </c>
      <c r="J31" s="93">
        <v>7</v>
      </c>
      <c r="K31" s="60">
        <f t="shared" si="0"/>
        <v>0</v>
      </c>
      <c r="L31" s="60">
        <f>ROUND((SUM(D31:H31)/2*0.3+J31*0.7),0)</f>
        <v>5</v>
      </c>
      <c r="M31" s="82">
        <v>24</v>
      </c>
      <c r="N31" s="120" t="s">
        <v>48</v>
      </c>
      <c r="O31" s="121" t="s">
        <v>49</v>
      </c>
      <c r="P31" s="93">
        <v>6</v>
      </c>
      <c r="Q31" s="93">
        <v>5</v>
      </c>
      <c r="R31" s="93">
        <v>6</v>
      </c>
      <c r="S31" s="93">
        <v>7</v>
      </c>
      <c r="T31" s="93">
        <v>6</v>
      </c>
      <c r="U31" s="93">
        <v>6</v>
      </c>
      <c r="V31" s="93"/>
      <c r="W31" s="60">
        <f t="shared" si="1"/>
        <v>6</v>
      </c>
      <c r="X31" s="92"/>
      <c r="Y31" s="119">
        <v>27</v>
      </c>
      <c r="Z31" s="120" t="s">
        <v>48</v>
      </c>
      <c r="AA31" s="121" t="s">
        <v>49</v>
      </c>
      <c r="AB31" s="93">
        <v>2</v>
      </c>
      <c r="AC31" s="93">
        <v>2</v>
      </c>
      <c r="AD31" s="93">
        <v>3</v>
      </c>
      <c r="AE31" s="93">
        <v>3</v>
      </c>
      <c r="AF31" s="93">
        <v>3</v>
      </c>
      <c r="AG31" s="93">
        <v>7</v>
      </c>
      <c r="AH31" s="93">
        <v>4</v>
      </c>
      <c r="AI31" s="93">
        <v>0</v>
      </c>
      <c r="AJ31" s="60">
        <f t="shared" si="2"/>
        <v>4</v>
      </c>
      <c r="AK31" s="60">
        <f>ROUND((SUM(AB31:AG31)/6*0.3+AI31*0.7),0)</f>
        <v>1</v>
      </c>
    </row>
    <row r="32" spans="1:37" ht="15">
      <c r="A32" s="82">
        <v>25</v>
      </c>
      <c r="B32" s="83" t="s">
        <v>50</v>
      </c>
      <c r="C32" s="84" t="s">
        <v>51</v>
      </c>
      <c r="D32" s="58">
        <v>7</v>
      </c>
      <c r="E32" s="58">
        <v>9</v>
      </c>
      <c r="F32" s="58"/>
      <c r="G32" s="58"/>
      <c r="H32" s="58"/>
      <c r="I32" s="58">
        <v>6</v>
      </c>
      <c r="J32" s="93"/>
      <c r="K32" s="60">
        <f t="shared" si="0"/>
        <v>7</v>
      </c>
      <c r="L32" s="60"/>
      <c r="M32" s="82">
        <v>25</v>
      </c>
      <c r="N32" s="83" t="s">
        <v>50</v>
      </c>
      <c r="O32" s="84" t="s">
        <v>51</v>
      </c>
      <c r="P32" s="58">
        <v>8</v>
      </c>
      <c r="Q32" s="58">
        <v>7</v>
      </c>
      <c r="R32" s="58">
        <v>6</v>
      </c>
      <c r="S32" s="58">
        <v>7</v>
      </c>
      <c r="T32" s="58">
        <v>6</v>
      </c>
      <c r="U32" s="58">
        <v>7</v>
      </c>
      <c r="V32" s="93"/>
      <c r="W32" s="60">
        <f t="shared" si="1"/>
        <v>7</v>
      </c>
      <c r="X32" s="60"/>
      <c r="Y32" s="82">
        <v>28</v>
      </c>
      <c r="Z32" s="83" t="s">
        <v>50</v>
      </c>
      <c r="AA32" s="84" t="s">
        <v>51</v>
      </c>
      <c r="AB32" s="58">
        <v>5</v>
      </c>
      <c r="AC32" s="58">
        <v>5</v>
      </c>
      <c r="AD32" s="58">
        <v>4</v>
      </c>
      <c r="AE32" s="58">
        <v>5</v>
      </c>
      <c r="AF32" s="58">
        <v>5</v>
      </c>
      <c r="AG32" s="58">
        <v>8</v>
      </c>
      <c r="AH32" s="58">
        <v>4</v>
      </c>
      <c r="AI32" s="93">
        <v>5</v>
      </c>
      <c r="AJ32" s="60">
        <f t="shared" si="2"/>
        <v>4</v>
      </c>
      <c r="AK32" s="60">
        <f>ROUND((SUM(AB32:AG32)/6*0.3+AI32*0.7),0)</f>
        <v>5</v>
      </c>
    </row>
    <row r="33" spans="1:37" ht="15">
      <c r="A33" s="82">
        <v>26</v>
      </c>
      <c r="B33" s="83" t="s">
        <v>52</v>
      </c>
      <c r="C33" s="84" t="s">
        <v>53</v>
      </c>
      <c r="D33" s="58">
        <v>0</v>
      </c>
      <c r="E33" s="58">
        <v>7</v>
      </c>
      <c r="F33" s="58"/>
      <c r="G33" s="58"/>
      <c r="H33" s="58"/>
      <c r="I33" s="58">
        <v>4</v>
      </c>
      <c r="J33" s="93">
        <v>6</v>
      </c>
      <c r="K33" s="60">
        <f t="shared" si="0"/>
        <v>4</v>
      </c>
      <c r="L33" s="60">
        <f>ROUND((SUM(D33:H33)/2*0.3+J33*0.7),0)</f>
        <v>5</v>
      </c>
      <c r="M33" s="82">
        <v>26</v>
      </c>
      <c r="N33" s="83" t="s">
        <v>52</v>
      </c>
      <c r="O33" s="84" t="s">
        <v>53</v>
      </c>
      <c r="P33" s="58">
        <v>6</v>
      </c>
      <c r="Q33" s="58">
        <v>7</v>
      </c>
      <c r="R33" s="58">
        <v>7</v>
      </c>
      <c r="S33" s="58">
        <v>6</v>
      </c>
      <c r="T33" s="58">
        <v>4</v>
      </c>
      <c r="U33" s="58">
        <v>7</v>
      </c>
      <c r="V33" s="93"/>
      <c r="W33" s="60">
        <f t="shared" si="1"/>
        <v>7</v>
      </c>
      <c r="X33" s="60"/>
      <c r="Y33" s="82">
        <v>29</v>
      </c>
      <c r="Z33" s="83" t="s">
        <v>52</v>
      </c>
      <c r="AA33" s="84" t="s">
        <v>53</v>
      </c>
      <c r="AB33" s="58">
        <v>4</v>
      </c>
      <c r="AC33" s="58">
        <v>4</v>
      </c>
      <c r="AD33" s="58">
        <v>3</v>
      </c>
      <c r="AE33" s="58">
        <v>5</v>
      </c>
      <c r="AF33" s="58">
        <v>5</v>
      </c>
      <c r="AG33" s="58">
        <v>8</v>
      </c>
      <c r="AH33" s="58">
        <v>4</v>
      </c>
      <c r="AI33" s="93">
        <v>6</v>
      </c>
      <c r="AJ33" s="60">
        <f t="shared" si="2"/>
        <v>4</v>
      </c>
      <c r="AK33" s="60">
        <f>ROUND((SUM(AB33:AG33)/6*0.3+AI33*0.7),0)</f>
        <v>6</v>
      </c>
    </row>
    <row r="34" spans="1:37" ht="15">
      <c r="A34" s="82">
        <v>27</v>
      </c>
      <c r="B34" s="83" t="s">
        <v>54</v>
      </c>
      <c r="C34" s="84" t="s">
        <v>53</v>
      </c>
      <c r="D34" s="58">
        <v>9</v>
      </c>
      <c r="E34" s="58">
        <v>9</v>
      </c>
      <c r="F34" s="58"/>
      <c r="G34" s="58"/>
      <c r="H34" s="58"/>
      <c r="I34" s="58">
        <v>7</v>
      </c>
      <c r="J34" s="93"/>
      <c r="K34" s="60">
        <f t="shared" si="0"/>
        <v>8</v>
      </c>
      <c r="L34" s="60"/>
      <c r="M34" s="82">
        <v>27</v>
      </c>
      <c r="N34" s="83" t="s">
        <v>54</v>
      </c>
      <c r="O34" s="84" t="s">
        <v>53</v>
      </c>
      <c r="P34" s="58">
        <v>4</v>
      </c>
      <c r="Q34" s="58">
        <v>6</v>
      </c>
      <c r="R34" s="58">
        <v>6</v>
      </c>
      <c r="S34" s="58">
        <v>7</v>
      </c>
      <c r="T34" s="58">
        <v>7</v>
      </c>
      <c r="U34" s="58">
        <v>8</v>
      </c>
      <c r="V34" s="93"/>
      <c r="W34" s="60">
        <f t="shared" si="1"/>
        <v>7</v>
      </c>
      <c r="X34" s="60"/>
      <c r="Y34" s="82">
        <v>30</v>
      </c>
      <c r="Z34" s="83" t="s">
        <v>54</v>
      </c>
      <c r="AA34" s="84" t="s">
        <v>53</v>
      </c>
      <c r="AB34" s="58">
        <v>8</v>
      </c>
      <c r="AC34" s="58">
        <v>8</v>
      </c>
      <c r="AD34" s="58">
        <v>7</v>
      </c>
      <c r="AE34" s="58">
        <v>8</v>
      </c>
      <c r="AF34" s="58">
        <v>8</v>
      </c>
      <c r="AG34" s="58">
        <v>7</v>
      </c>
      <c r="AH34" s="58">
        <v>6</v>
      </c>
      <c r="AI34" s="93"/>
      <c r="AJ34" s="60">
        <f t="shared" si="2"/>
        <v>7</v>
      </c>
      <c r="AK34" s="60"/>
    </row>
    <row r="35" spans="1:37" ht="15">
      <c r="A35" s="82">
        <v>28</v>
      </c>
      <c r="B35" s="83" t="s">
        <v>55</v>
      </c>
      <c r="C35" s="84" t="s">
        <v>53</v>
      </c>
      <c r="D35" s="58">
        <v>9</v>
      </c>
      <c r="E35" s="58">
        <v>6</v>
      </c>
      <c r="F35" s="58"/>
      <c r="G35" s="58"/>
      <c r="H35" s="58"/>
      <c r="I35" s="58">
        <v>3</v>
      </c>
      <c r="J35" s="93">
        <v>7</v>
      </c>
      <c r="K35" s="60">
        <f t="shared" si="0"/>
        <v>4</v>
      </c>
      <c r="L35" s="60">
        <f>ROUND((SUM(D35:H35)/2*0.3+J35*0.7),0)</f>
        <v>7</v>
      </c>
      <c r="M35" s="82">
        <v>28</v>
      </c>
      <c r="N35" s="83" t="s">
        <v>55</v>
      </c>
      <c r="O35" s="84" t="s">
        <v>53</v>
      </c>
      <c r="P35" s="58">
        <v>4</v>
      </c>
      <c r="Q35" s="58">
        <v>8</v>
      </c>
      <c r="R35" s="58">
        <v>5</v>
      </c>
      <c r="S35" s="58">
        <v>6</v>
      </c>
      <c r="T35" s="58">
        <v>7</v>
      </c>
      <c r="U35" s="58">
        <v>6</v>
      </c>
      <c r="V35" s="93"/>
      <c r="W35" s="60">
        <f t="shared" si="1"/>
        <v>6</v>
      </c>
      <c r="X35" s="60"/>
      <c r="Y35" s="82">
        <v>31</v>
      </c>
      <c r="Z35" s="83" t="s">
        <v>55</v>
      </c>
      <c r="AA35" s="84" t="s">
        <v>53</v>
      </c>
      <c r="AB35" s="58">
        <v>2</v>
      </c>
      <c r="AC35" s="58">
        <v>3</v>
      </c>
      <c r="AD35" s="58">
        <v>3</v>
      </c>
      <c r="AE35" s="58">
        <v>5</v>
      </c>
      <c r="AF35" s="58">
        <v>5</v>
      </c>
      <c r="AG35" s="58">
        <v>6</v>
      </c>
      <c r="AH35" s="58">
        <v>3</v>
      </c>
      <c r="AI35" s="93">
        <v>5</v>
      </c>
      <c r="AJ35" s="60">
        <f t="shared" si="2"/>
        <v>3</v>
      </c>
      <c r="AK35" s="60">
        <f>ROUND((SUM(AB35:AG35)/6*0.3+AI35*0.7),0)</f>
        <v>5</v>
      </c>
    </row>
    <row r="36" spans="1:37" ht="14.25" customHeight="1">
      <c r="A36" s="82">
        <v>29</v>
      </c>
      <c r="B36" s="83" t="s">
        <v>56</v>
      </c>
      <c r="C36" s="84" t="s">
        <v>53</v>
      </c>
      <c r="D36" s="58">
        <v>6</v>
      </c>
      <c r="E36" s="58">
        <v>6</v>
      </c>
      <c r="F36" s="58"/>
      <c r="G36" s="58"/>
      <c r="H36" s="58"/>
      <c r="I36" s="58">
        <v>0</v>
      </c>
      <c r="J36" s="92">
        <v>7</v>
      </c>
      <c r="K36" s="60">
        <f t="shared" si="0"/>
        <v>2</v>
      </c>
      <c r="L36" s="60">
        <f>ROUND((SUM(D36:H36)/2*0.3+J36*0.7),0)</f>
        <v>7</v>
      </c>
      <c r="M36" s="82">
        <v>29</v>
      </c>
      <c r="N36" s="83" t="s">
        <v>56</v>
      </c>
      <c r="O36" s="84" t="s">
        <v>53</v>
      </c>
      <c r="P36" s="58">
        <v>5</v>
      </c>
      <c r="Q36" s="58">
        <v>4</v>
      </c>
      <c r="R36" s="58">
        <v>7</v>
      </c>
      <c r="S36" s="58">
        <v>7</v>
      </c>
      <c r="T36" s="58">
        <v>6</v>
      </c>
      <c r="U36" s="58">
        <v>7</v>
      </c>
      <c r="V36" s="92"/>
      <c r="W36" s="60">
        <f t="shared" si="1"/>
        <v>7</v>
      </c>
      <c r="X36" s="60"/>
      <c r="Y36" s="82">
        <v>32</v>
      </c>
      <c r="Z36" s="83" t="s">
        <v>56</v>
      </c>
      <c r="AA36" s="84" t="s">
        <v>53</v>
      </c>
      <c r="AB36" s="58">
        <v>4</v>
      </c>
      <c r="AC36" s="58">
        <v>4</v>
      </c>
      <c r="AD36" s="58">
        <v>3</v>
      </c>
      <c r="AE36" s="58">
        <v>5</v>
      </c>
      <c r="AF36" s="58">
        <v>5</v>
      </c>
      <c r="AG36" s="58">
        <v>5</v>
      </c>
      <c r="AH36" s="58">
        <v>4</v>
      </c>
      <c r="AI36" s="92">
        <v>5</v>
      </c>
      <c r="AJ36" s="60">
        <f t="shared" si="2"/>
        <v>4</v>
      </c>
      <c r="AK36" s="60">
        <f>ROUND((SUM(AB36:AG36)/6*0.3+AI36*0.7),0)</f>
        <v>5</v>
      </c>
    </row>
    <row r="37" spans="1:37" ht="15">
      <c r="A37" s="82">
        <v>30</v>
      </c>
      <c r="B37" s="83" t="s">
        <v>58</v>
      </c>
      <c r="C37" s="84" t="s">
        <v>59</v>
      </c>
      <c r="D37" s="58">
        <v>9</v>
      </c>
      <c r="E37" s="58">
        <v>6</v>
      </c>
      <c r="F37" s="58"/>
      <c r="G37" s="58"/>
      <c r="H37" s="58"/>
      <c r="I37" s="58">
        <v>5</v>
      </c>
      <c r="J37" s="94"/>
      <c r="K37" s="60">
        <f t="shared" si="0"/>
        <v>6</v>
      </c>
      <c r="L37" s="60"/>
      <c r="M37" s="82">
        <v>30</v>
      </c>
      <c r="N37" s="83" t="s">
        <v>58</v>
      </c>
      <c r="O37" s="84" t="s">
        <v>59</v>
      </c>
      <c r="P37" s="58">
        <v>7</v>
      </c>
      <c r="Q37" s="58">
        <v>6</v>
      </c>
      <c r="R37" s="58">
        <v>6</v>
      </c>
      <c r="S37" s="58">
        <v>5</v>
      </c>
      <c r="T37" s="58">
        <v>6</v>
      </c>
      <c r="U37" s="58">
        <v>5</v>
      </c>
      <c r="V37" s="94"/>
      <c r="W37" s="60">
        <f t="shared" si="1"/>
        <v>5</v>
      </c>
      <c r="X37" s="60"/>
      <c r="Y37" s="82">
        <v>34</v>
      </c>
      <c r="Z37" s="83" t="s">
        <v>58</v>
      </c>
      <c r="AA37" s="84" t="s">
        <v>59</v>
      </c>
      <c r="AB37" s="58">
        <v>6</v>
      </c>
      <c r="AC37" s="58">
        <v>6</v>
      </c>
      <c r="AD37" s="58">
        <v>5</v>
      </c>
      <c r="AE37" s="58">
        <v>6</v>
      </c>
      <c r="AF37" s="58">
        <v>6</v>
      </c>
      <c r="AG37" s="58">
        <v>5</v>
      </c>
      <c r="AH37" s="58">
        <v>4</v>
      </c>
      <c r="AI37" s="94"/>
      <c r="AJ37" s="60">
        <f t="shared" si="2"/>
        <v>5</v>
      </c>
      <c r="AK37" s="60"/>
    </row>
    <row r="38" spans="1:37" ht="15">
      <c r="A38" s="82">
        <v>31</v>
      </c>
      <c r="B38" s="83" t="s">
        <v>60</v>
      </c>
      <c r="C38" s="84" t="s">
        <v>61</v>
      </c>
      <c r="D38" s="61">
        <v>9</v>
      </c>
      <c r="E38" s="60">
        <v>3</v>
      </c>
      <c r="F38" s="60"/>
      <c r="G38" s="60"/>
      <c r="H38" s="60"/>
      <c r="I38" s="60">
        <v>6</v>
      </c>
      <c r="J38" s="92"/>
      <c r="K38" s="60">
        <f t="shared" si="0"/>
        <v>6</v>
      </c>
      <c r="L38" s="60"/>
      <c r="M38" s="82">
        <v>31</v>
      </c>
      <c r="N38" s="83" t="s">
        <v>60</v>
      </c>
      <c r="O38" s="84" t="s">
        <v>61</v>
      </c>
      <c r="P38" s="61">
        <v>8</v>
      </c>
      <c r="Q38" s="60">
        <v>7</v>
      </c>
      <c r="R38" s="60">
        <v>5</v>
      </c>
      <c r="S38" s="60">
        <v>6</v>
      </c>
      <c r="T38" s="60">
        <v>7</v>
      </c>
      <c r="U38" s="60">
        <v>6</v>
      </c>
      <c r="V38" s="92"/>
      <c r="W38" s="60">
        <f t="shared" si="1"/>
        <v>6</v>
      </c>
      <c r="X38" s="60"/>
      <c r="Y38" s="82">
        <v>35</v>
      </c>
      <c r="Z38" s="83" t="s">
        <v>60</v>
      </c>
      <c r="AA38" s="84" t="s">
        <v>61</v>
      </c>
      <c r="AB38" s="61">
        <v>5</v>
      </c>
      <c r="AC38" s="60">
        <v>4</v>
      </c>
      <c r="AD38" s="60">
        <v>3</v>
      </c>
      <c r="AE38" s="60">
        <v>7</v>
      </c>
      <c r="AF38" s="60">
        <v>6</v>
      </c>
      <c r="AG38" s="60">
        <v>3</v>
      </c>
      <c r="AH38" s="60">
        <v>3</v>
      </c>
      <c r="AI38" s="92">
        <v>5</v>
      </c>
      <c r="AJ38" s="60">
        <f t="shared" si="2"/>
        <v>4</v>
      </c>
      <c r="AK38" s="60">
        <f>ROUND((SUM(AB38:AG38)/6*0.3+AI38*0.7),0)</f>
        <v>5</v>
      </c>
    </row>
    <row r="39" spans="1:37" ht="14.25" customHeight="1">
      <c r="A39" s="82">
        <v>32</v>
      </c>
      <c r="B39" s="85" t="s">
        <v>6</v>
      </c>
      <c r="C39" s="86" t="s">
        <v>62</v>
      </c>
      <c r="D39" s="61">
        <v>9</v>
      </c>
      <c r="E39" s="60">
        <v>4</v>
      </c>
      <c r="F39" s="60"/>
      <c r="G39" s="60"/>
      <c r="H39" s="60"/>
      <c r="I39" s="60">
        <v>6</v>
      </c>
      <c r="J39" s="92"/>
      <c r="K39" s="60">
        <f t="shared" si="0"/>
        <v>6</v>
      </c>
      <c r="L39" s="60"/>
      <c r="M39" s="82">
        <v>32</v>
      </c>
      <c r="N39" s="85" t="s">
        <v>6</v>
      </c>
      <c r="O39" s="86" t="s">
        <v>62</v>
      </c>
      <c r="P39" s="61">
        <v>6</v>
      </c>
      <c r="Q39" s="60">
        <v>7</v>
      </c>
      <c r="R39" s="60">
        <v>4</v>
      </c>
      <c r="S39" s="60">
        <v>8</v>
      </c>
      <c r="T39" s="60">
        <v>5</v>
      </c>
      <c r="U39" s="60">
        <v>7</v>
      </c>
      <c r="V39" s="92"/>
      <c r="W39" s="60">
        <f t="shared" si="1"/>
        <v>7</v>
      </c>
      <c r="X39" s="60"/>
      <c r="Y39" s="82">
        <v>36</v>
      </c>
      <c r="Z39" s="85" t="s">
        <v>6</v>
      </c>
      <c r="AA39" s="86" t="s">
        <v>62</v>
      </c>
      <c r="AB39" s="61">
        <v>4</v>
      </c>
      <c r="AC39" s="60">
        <v>4</v>
      </c>
      <c r="AD39" s="60">
        <v>5</v>
      </c>
      <c r="AE39" s="60">
        <v>7</v>
      </c>
      <c r="AF39" s="60">
        <v>7</v>
      </c>
      <c r="AG39" s="60">
        <v>6</v>
      </c>
      <c r="AH39" s="60">
        <v>3</v>
      </c>
      <c r="AI39" s="92">
        <v>6</v>
      </c>
      <c r="AJ39" s="60">
        <f t="shared" si="2"/>
        <v>4</v>
      </c>
      <c r="AK39" s="60">
        <f>ROUND((SUM(AB39:AG39)/6*0.3+AI39*0.7),0)</f>
        <v>6</v>
      </c>
    </row>
    <row r="40" spans="1:37" ht="13.5" customHeight="1">
      <c r="A40" s="82">
        <v>33</v>
      </c>
      <c r="B40" s="85" t="s">
        <v>63</v>
      </c>
      <c r="C40" s="86" t="s">
        <v>64</v>
      </c>
      <c r="D40" s="61">
        <v>5</v>
      </c>
      <c r="E40" s="60">
        <v>5</v>
      </c>
      <c r="F40" s="60"/>
      <c r="G40" s="60"/>
      <c r="H40" s="60"/>
      <c r="I40" s="60">
        <v>0</v>
      </c>
      <c r="J40" s="92">
        <v>6</v>
      </c>
      <c r="K40" s="60">
        <f t="shared" si="0"/>
        <v>2</v>
      </c>
      <c r="L40" s="60">
        <f>ROUND((SUM(D40:H40)/2*0.3+J40*0.7),0)</f>
        <v>6</v>
      </c>
      <c r="M40" s="82">
        <v>33</v>
      </c>
      <c r="N40" s="85" t="s">
        <v>63</v>
      </c>
      <c r="O40" s="86" t="s">
        <v>64</v>
      </c>
      <c r="P40" s="61">
        <v>8</v>
      </c>
      <c r="Q40" s="60">
        <v>7</v>
      </c>
      <c r="R40" s="60">
        <v>6</v>
      </c>
      <c r="S40" s="60">
        <v>6</v>
      </c>
      <c r="T40" s="60">
        <v>8</v>
      </c>
      <c r="U40" s="60">
        <v>8</v>
      </c>
      <c r="V40" s="92"/>
      <c r="W40" s="60">
        <f t="shared" si="1"/>
        <v>8</v>
      </c>
      <c r="X40" s="60"/>
      <c r="Y40" s="82">
        <v>37</v>
      </c>
      <c r="Z40" s="85" t="s">
        <v>63</v>
      </c>
      <c r="AA40" s="86" t="s">
        <v>64</v>
      </c>
      <c r="AB40" s="61">
        <v>3</v>
      </c>
      <c r="AC40" s="60">
        <v>3</v>
      </c>
      <c r="AD40" s="60">
        <v>5</v>
      </c>
      <c r="AE40" s="60">
        <v>3</v>
      </c>
      <c r="AF40" s="60">
        <v>3</v>
      </c>
      <c r="AG40" s="60">
        <v>6</v>
      </c>
      <c r="AH40" s="60">
        <v>5</v>
      </c>
      <c r="AI40" s="92"/>
      <c r="AJ40" s="60">
        <f t="shared" si="2"/>
        <v>5</v>
      </c>
      <c r="AK40" s="60"/>
    </row>
    <row r="41" spans="1:37" ht="15">
      <c r="A41" s="82">
        <v>34</v>
      </c>
      <c r="B41" s="83" t="s">
        <v>67</v>
      </c>
      <c r="C41" s="84" t="s">
        <v>66</v>
      </c>
      <c r="D41" s="61">
        <v>4</v>
      </c>
      <c r="E41" s="60">
        <v>5</v>
      </c>
      <c r="F41" s="60"/>
      <c r="G41" s="60"/>
      <c r="H41" s="60"/>
      <c r="I41" s="60">
        <v>6</v>
      </c>
      <c r="J41" s="92"/>
      <c r="K41" s="60">
        <f t="shared" si="0"/>
        <v>6</v>
      </c>
      <c r="L41" s="60"/>
      <c r="M41" s="82">
        <v>34</v>
      </c>
      <c r="N41" s="83" t="s">
        <v>67</v>
      </c>
      <c r="O41" s="84" t="s">
        <v>66</v>
      </c>
      <c r="P41" s="61">
        <v>5</v>
      </c>
      <c r="Q41" s="60">
        <v>6</v>
      </c>
      <c r="R41" s="60">
        <v>7</v>
      </c>
      <c r="S41" s="60">
        <v>4</v>
      </c>
      <c r="T41" s="60">
        <v>8</v>
      </c>
      <c r="U41" s="60">
        <v>5</v>
      </c>
      <c r="V41" s="92"/>
      <c r="W41" s="60">
        <f t="shared" si="1"/>
        <v>5</v>
      </c>
      <c r="X41" s="60"/>
      <c r="Y41" s="82">
        <v>39</v>
      </c>
      <c r="Z41" s="83" t="s">
        <v>67</v>
      </c>
      <c r="AA41" s="84" t="s">
        <v>66</v>
      </c>
      <c r="AB41" s="61">
        <v>4</v>
      </c>
      <c r="AC41" s="60">
        <v>4</v>
      </c>
      <c r="AD41" s="60">
        <v>6</v>
      </c>
      <c r="AE41" s="60">
        <v>6</v>
      </c>
      <c r="AF41" s="60">
        <v>6</v>
      </c>
      <c r="AG41" s="60">
        <v>8</v>
      </c>
      <c r="AH41" s="60">
        <v>5</v>
      </c>
      <c r="AI41" s="92"/>
      <c r="AJ41" s="60">
        <f t="shared" si="2"/>
        <v>5</v>
      </c>
      <c r="AK41" s="60"/>
    </row>
    <row r="42" spans="1:37" ht="15">
      <c r="A42" s="82">
        <v>35</v>
      </c>
      <c r="B42" s="83" t="s">
        <v>6</v>
      </c>
      <c r="C42" s="84" t="s">
        <v>68</v>
      </c>
      <c r="D42" s="61">
        <v>0</v>
      </c>
      <c r="E42" s="60">
        <v>8</v>
      </c>
      <c r="F42" s="60"/>
      <c r="G42" s="60"/>
      <c r="H42" s="60"/>
      <c r="I42" s="60">
        <v>0</v>
      </c>
      <c r="J42" s="92">
        <v>7</v>
      </c>
      <c r="K42" s="60">
        <f t="shared" si="0"/>
        <v>1</v>
      </c>
      <c r="L42" s="60">
        <f>ROUND((SUM(D42:H42)/2*0.3+J42*0.7),0)</f>
        <v>6</v>
      </c>
      <c r="M42" s="82">
        <v>35</v>
      </c>
      <c r="N42" s="83" t="s">
        <v>6</v>
      </c>
      <c r="O42" s="84" t="s">
        <v>68</v>
      </c>
      <c r="P42" s="61">
        <v>6</v>
      </c>
      <c r="Q42" s="60">
        <v>5</v>
      </c>
      <c r="R42" s="60">
        <v>8</v>
      </c>
      <c r="S42" s="60">
        <v>7</v>
      </c>
      <c r="T42" s="60">
        <v>4</v>
      </c>
      <c r="U42" s="60">
        <v>6</v>
      </c>
      <c r="V42" s="92"/>
      <c r="W42" s="60">
        <f t="shared" si="1"/>
        <v>6</v>
      </c>
      <c r="X42" s="60"/>
      <c r="Y42" s="82">
        <v>40</v>
      </c>
      <c r="Z42" s="83" t="s">
        <v>6</v>
      </c>
      <c r="AA42" s="84" t="s">
        <v>68</v>
      </c>
      <c r="AB42" s="61">
        <v>3</v>
      </c>
      <c r="AC42" s="60">
        <v>3</v>
      </c>
      <c r="AD42" s="60">
        <v>2</v>
      </c>
      <c r="AE42" s="60">
        <v>4</v>
      </c>
      <c r="AF42" s="60">
        <v>4</v>
      </c>
      <c r="AG42" s="60">
        <v>7</v>
      </c>
      <c r="AH42" s="60">
        <v>2</v>
      </c>
      <c r="AI42" s="92">
        <v>5</v>
      </c>
      <c r="AJ42" s="60">
        <f t="shared" si="2"/>
        <v>3</v>
      </c>
      <c r="AK42" s="60">
        <f aca="true" t="shared" si="5" ref="AK42:AK47">ROUND((SUM(AB42:AG42)/6*0.3+AI42*0.7),0)</f>
        <v>5</v>
      </c>
    </row>
    <row r="43" spans="1:37" ht="15">
      <c r="A43" s="82">
        <v>36</v>
      </c>
      <c r="B43" s="83" t="s">
        <v>69</v>
      </c>
      <c r="C43" s="84" t="s">
        <v>70</v>
      </c>
      <c r="D43" s="61">
        <v>9</v>
      </c>
      <c r="E43" s="89">
        <v>6</v>
      </c>
      <c r="F43" s="60"/>
      <c r="G43" s="60"/>
      <c r="H43" s="60"/>
      <c r="I43" s="60">
        <v>3</v>
      </c>
      <c r="J43" s="92">
        <v>6</v>
      </c>
      <c r="K43" s="60">
        <f t="shared" si="0"/>
        <v>4</v>
      </c>
      <c r="L43" s="60">
        <f>ROUND((SUM(D43:H43)/2*0.3+J43*0.7),0)</f>
        <v>6</v>
      </c>
      <c r="M43" s="82">
        <v>36</v>
      </c>
      <c r="N43" s="83" t="s">
        <v>69</v>
      </c>
      <c r="O43" s="84" t="s">
        <v>70</v>
      </c>
      <c r="P43" s="61">
        <v>4</v>
      </c>
      <c r="Q43" s="89">
        <v>7</v>
      </c>
      <c r="R43" s="60">
        <v>8</v>
      </c>
      <c r="S43" s="60">
        <v>5</v>
      </c>
      <c r="T43" s="60">
        <v>6</v>
      </c>
      <c r="U43" s="60">
        <v>5</v>
      </c>
      <c r="V43" s="92"/>
      <c r="W43" s="60">
        <f t="shared" si="1"/>
        <v>5</v>
      </c>
      <c r="X43" s="60"/>
      <c r="Y43" s="82">
        <v>41</v>
      </c>
      <c r="Z43" s="83" t="s">
        <v>69</v>
      </c>
      <c r="AA43" s="84" t="s">
        <v>70</v>
      </c>
      <c r="AB43" s="61">
        <v>5</v>
      </c>
      <c r="AC43" s="89">
        <v>5</v>
      </c>
      <c r="AD43" s="60">
        <v>4</v>
      </c>
      <c r="AE43" s="60">
        <v>6</v>
      </c>
      <c r="AF43" s="60">
        <v>6</v>
      </c>
      <c r="AG43" s="60">
        <v>5</v>
      </c>
      <c r="AH43" s="60">
        <v>1</v>
      </c>
      <c r="AI43" s="92">
        <v>2</v>
      </c>
      <c r="AJ43" s="60">
        <f t="shared" si="2"/>
        <v>2</v>
      </c>
      <c r="AK43" s="60">
        <f t="shared" si="5"/>
        <v>3</v>
      </c>
    </row>
    <row r="44" spans="1:37" ht="15">
      <c r="A44" s="82">
        <v>37</v>
      </c>
      <c r="B44" s="83" t="s">
        <v>71</v>
      </c>
      <c r="C44" s="84" t="s">
        <v>72</v>
      </c>
      <c r="D44" s="61">
        <v>9</v>
      </c>
      <c r="E44" s="60">
        <v>6</v>
      </c>
      <c r="F44" s="60"/>
      <c r="G44" s="60"/>
      <c r="H44" s="60"/>
      <c r="I44" s="60">
        <v>7</v>
      </c>
      <c r="J44" s="92"/>
      <c r="K44" s="60">
        <f t="shared" si="0"/>
        <v>7</v>
      </c>
      <c r="L44" s="60"/>
      <c r="M44" s="82">
        <v>37</v>
      </c>
      <c r="N44" s="83" t="s">
        <v>71</v>
      </c>
      <c r="O44" s="84" t="s">
        <v>72</v>
      </c>
      <c r="P44" s="61">
        <v>6</v>
      </c>
      <c r="Q44" s="60">
        <v>4</v>
      </c>
      <c r="R44" s="60">
        <v>7</v>
      </c>
      <c r="S44" s="60">
        <v>6</v>
      </c>
      <c r="T44" s="60">
        <v>7</v>
      </c>
      <c r="U44" s="60">
        <v>5</v>
      </c>
      <c r="V44" s="92"/>
      <c r="W44" s="60">
        <f t="shared" si="1"/>
        <v>5</v>
      </c>
      <c r="X44" s="60"/>
      <c r="Y44" s="82">
        <v>42</v>
      </c>
      <c r="Z44" s="83" t="s">
        <v>71</v>
      </c>
      <c r="AA44" s="84" t="s">
        <v>72</v>
      </c>
      <c r="AB44" s="61">
        <v>5</v>
      </c>
      <c r="AC44" s="60">
        <v>5</v>
      </c>
      <c r="AD44" s="60">
        <v>3</v>
      </c>
      <c r="AE44" s="60">
        <v>8</v>
      </c>
      <c r="AF44" s="60">
        <v>6</v>
      </c>
      <c r="AG44" s="60">
        <v>7</v>
      </c>
      <c r="AH44" s="60">
        <v>2</v>
      </c>
      <c r="AI44" s="92">
        <v>7</v>
      </c>
      <c r="AJ44" s="60">
        <f t="shared" si="2"/>
        <v>3</v>
      </c>
      <c r="AK44" s="60">
        <f t="shared" si="5"/>
        <v>7</v>
      </c>
    </row>
    <row r="45" spans="1:37" ht="15">
      <c r="A45" s="82">
        <v>38</v>
      </c>
      <c r="B45" s="83" t="s">
        <v>21</v>
      </c>
      <c r="C45" s="84" t="s">
        <v>73</v>
      </c>
      <c r="D45" s="61">
        <v>10</v>
      </c>
      <c r="E45" s="60">
        <v>4</v>
      </c>
      <c r="F45" s="60"/>
      <c r="G45" s="60"/>
      <c r="H45" s="60"/>
      <c r="I45" s="60">
        <v>8</v>
      </c>
      <c r="J45" s="92"/>
      <c r="K45" s="60">
        <f t="shared" si="0"/>
        <v>8</v>
      </c>
      <c r="L45" s="60"/>
      <c r="M45" s="82">
        <v>38</v>
      </c>
      <c r="N45" s="83" t="s">
        <v>21</v>
      </c>
      <c r="O45" s="84" t="s">
        <v>73</v>
      </c>
      <c r="P45" s="61">
        <v>5</v>
      </c>
      <c r="Q45" s="60">
        <v>6</v>
      </c>
      <c r="R45" s="60">
        <v>6</v>
      </c>
      <c r="S45" s="60">
        <v>7</v>
      </c>
      <c r="T45" s="60">
        <v>6</v>
      </c>
      <c r="U45" s="60">
        <v>6</v>
      </c>
      <c r="V45" s="92"/>
      <c r="W45" s="60">
        <f t="shared" si="1"/>
        <v>6</v>
      </c>
      <c r="X45" s="60"/>
      <c r="Y45" s="82">
        <v>43</v>
      </c>
      <c r="Z45" s="83" t="s">
        <v>21</v>
      </c>
      <c r="AA45" s="84" t="s">
        <v>73</v>
      </c>
      <c r="AB45" s="61">
        <v>9</v>
      </c>
      <c r="AC45" s="60">
        <v>5</v>
      </c>
      <c r="AD45" s="60">
        <v>7</v>
      </c>
      <c r="AE45" s="60">
        <v>8</v>
      </c>
      <c r="AF45" s="60">
        <v>7</v>
      </c>
      <c r="AG45" s="60">
        <v>6</v>
      </c>
      <c r="AH45" s="60">
        <v>2</v>
      </c>
      <c r="AI45" s="92">
        <v>6</v>
      </c>
      <c r="AJ45" s="60">
        <v>3</v>
      </c>
      <c r="AK45" s="60">
        <f t="shared" si="5"/>
        <v>6</v>
      </c>
    </row>
    <row r="46" spans="1:37" ht="15">
      <c r="A46" s="82">
        <v>39</v>
      </c>
      <c r="B46" s="83" t="s">
        <v>6</v>
      </c>
      <c r="C46" s="84" t="s">
        <v>74</v>
      </c>
      <c r="D46" s="61">
        <v>0</v>
      </c>
      <c r="E46" s="60">
        <v>7</v>
      </c>
      <c r="F46" s="60"/>
      <c r="G46" s="60"/>
      <c r="H46" s="60"/>
      <c r="I46" s="60">
        <v>6</v>
      </c>
      <c r="J46" s="92"/>
      <c r="K46" s="60">
        <f t="shared" si="0"/>
        <v>5</v>
      </c>
      <c r="L46" s="60"/>
      <c r="M46" s="82">
        <v>39</v>
      </c>
      <c r="N46" s="83" t="s">
        <v>6</v>
      </c>
      <c r="O46" s="84" t="s">
        <v>74</v>
      </c>
      <c r="P46" s="61">
        <v>6</v>
      </c>
      <c r="Q46" s="60">
        <v>6</v>
      </c>
      <c r="R46" s="60">
        <v>6</v>
      </c>
      <c r="S46" s="60">
        <v>5</v>
      </c>
      <c r="T46" s="60">
        <v>7</v>
      </c>
      <c r="U46" s="60">
        <v>4</v>
      </c>
      <c r="V46" s="92"/>
      <c r="W46" s="60">
        <f t="shared" si="1"/>
        <v>5</v>
      </c>
      <c r="X46" s="60"/>
      <c r="Y46" s="82">
        <v>44</v>
      </c>
      <c r="Z46" s="83" t="s">
        <v>6</v>
      </c>
      <c r="AA46" s="84" t="s">
        <v>74</v>
      </c>
      <c r="AB46" s="61">
        <v>5</v>
      </c>
      <c r="AC46" s="60">
        <v>5</v>
      </c>
      <c r="AD46" s="60">
        <v>5</v>
      </c>
      <c r="AE46" s="60">
        <v>6</v>
      </c>
      <c r="AF46" s="60">
        <v>6</v>
      </c>
      <c r="AG46" s="60">
        <v>7</v>
      </c>
      <c r="AH46" s="60">
        <v>4</v>
      </c>
      <c r="AI46" s="92">
        <v>7</v>
      </c>
      <c r="AJ46" s="60">
        <v>4</v>
      </c>
      <c r="AK46" s="60">
        <f t="shared" si="5"/>
        <v>7</v>
      </c>
    </row>
    <row r="47" spans="1:37" ht="15">
      <c r="A47" s="82">
        <v>40</v>
      </c>
      <c r="B47" s="83" t="s">
        <v>75</v>
      </c>
      <c r="C47" s="84" t="s">
        <v>74</v>
      </c>
      <c r="D47" s="61">
        <v>9</v>
      </c>
      <c r="E47" s="60">
        <v>5</v>
      </c>
      <c r="F47" s="60"/>
      <c r="G47" s="60"/>
      <c r="H47" s="60"/>
      <c r="I47" s="60">
        <v>7</v>
      </c>
      <c r="J47" s="92"/>
      <c r="K47" s="60">
        <f t="shared" si="0"/>
        <v>7</v>
      </c>
      <c r="L47" s="60"/>
      <c r="M47" s="82">
        <v>40</v>
      </c>
      <c r="N47" s="83" t="s">
        <v>75</v>
      </c>
      <c r="O47" s="84" t="s">
        <v>74</v>
      </c>
      <c r="P47" s="61">
        <v>8</v>
      </c>
      <c r="Q47" s="60">
        <v>7</v>
      </c>
      <c r="R47" s="60">
        <v>6</v>
      </c>
      <c r="S47" s="60">
        <v>7</v>
      </c>
      <c r="T47" s="60">
        <v>6</v>
      </c>
      <c r="U47" s="60">
        <v>7</v>
      </c>
      <c r="V47" s="92"/>
      <c r="W47" s="60">
        <f t="shared" si="1"/>
        <v>7</v>
      </c>
      <c r="X47" s="60"/>
      <c r="Y47" s="82">
        <v>45</v>
      </c>
      <c r="Z47" s="83" t="s">
        <v>75</v>
      </c>
      <c r="AA47" s="84" t="s">
        <v>74</v>
      </c>
      <c r="AB47" s="61">
        <v>9</v>
      </c>
      <c r="AC47" s="60">
        <v>8</v>
      </c>
      <c r="AD47" s="60">
        <v>8</v>
      </c>
      <c r="AE47" s="60">
        <v>9</v>
      </c>
      <c r="AF47" s="60">
        <v>8</v>
      </c>
      <c r="AG47" s="60">
        <v>8</v>
      </c>
      <c r="AH47" s="60">
        <v>4</v>
      </c>
      <c r="AI47" s="92">
        <v>6</v>
      </c>
      <c r="AJ47" s="60">
        <v>4</v>
      </c>
      <c r="AK47" s="60">
        <f t="shared" si="5"/>
        <v>7</v>
      </c>
    </row>
    <row r="48" spans="1:37" ht="13.5" customHeight="1">
      <c r="A48" s="82">
        <v>41</v>
      </c>
      <c r="B48" s="85" t="s">
        <v>76</v>
      </c>
      <c r="C48" s="86" t="s">
        <v>77</v>
      </c>
      <c r="D48" s="61">
        <v>9</v>
      </c>
      <c r="E48" s="60">
        <v>9</v>
      </c>
      <c r="F48" s="60"/>
      <c r="G48" s="60"/>
      <c r="H48" s="60"/>
      <c r="I48" s="60">
        <v>7</v>
      </c>
      <c r="J48" s="92"/>
      <c r="K48" s="60">
        <f t="shared" si="0"/>
        <v>8</v>
      </c>
      <c r="L48" s="60"/>
      <c r="M48" s="82">
        <v>41</v>
      </c>
      <c r="N48" s="85" t="s">
        <v>76</v>
      </c>
      <c r="O48" s="86" t="s">
        <v>77</v>
      </c>
      <c r="P48" s="61">
        <v>8</v>
      </c>
      <c r="Q48" s="60">
        <v>6</v>
      </c>
      <c r="R48" s="60">
        <v>6</v>
      </c>
      <c r="S48" s="60">
        <v>7</v>
      </c>
      <c r="T48" s="60">
        <v>5</v>
      </c>
      <c r="U48" s="60">
        <v>9</v>
      </c>
      <c r="V48" s="92"/>
      <c r="W48" s="60">
        <f t="shared" si="1"/>
        <v>8</v>
      </c>
      <c r="X48" s="60"/>
      <c r="Y48" s="82">
        <v>46</v>
      </c>
      <c r="Z48" s="85" t="s">
        <v>76</v>
      </c>
      <c r="AA48" s="86" t="s">
        <v>77</v>
      </c>
      <c r="AB48" s="61">
        <v>6</v>
      </c>
      <c r="AC48" s="60">
        <v>6</v>
      </c>
      <c r="AD48" s="60">
        <v>3</v>
      </c>
      <c r="AE48" s="60">
        <v>4</v>
      </c>
      <c r="AF48" s="60">
        <v>4</v>
      </c>
      <c r="AG48" s="60">
        <v>6</v>
      </c>
      <c r="AH48" s="60">
        <v>4</v>
      </c>
      <c r="AI48" s="92">
        <v>4</v>
      </c>
      <c r="AJ48" s="60">
        <f t="shared" si="2"/>
        <v>4</v>
      </c>
      <c r="AK48" s="60">
        <f aca="true" t="shared" si="6" ref="AK48:AK57">ROUND((SUM(AB48:AG48)/6*0.3+AI48*0.7),0)</f>
        <v>4</v>
      </c>
    </row>
    <row r="49" spans="1:37" ht="15">
      <c r="A49" s="82">
        <v>42</v>
      </c>
      <c r="B49" s="83" t="s">
        <v>78</v>
      </c>
      <c r="C49" s="84" t="s">
        <v>79</v>
      </c>
      <c r="D49" s="61">
        <v>8</v>
      </c>
      <c r="E49" s="60">
        <v>3</v>
      </c>
      <c r="F49" s="60"/>
      <c r="G49" s="60"/>
      <c r="H49" s="60"/>
      <c r="I49" s="60">
        <v>3</v>
      </c>
      <c r="J49" s="92">
        <v>8</v>
      </c>
      <c r="K49" s="60">
        <f t="shared" si="0"/>
        <v>4</v>
      </c>
      <c r="L49" s="60">
        <f>ROUND((SUM(D49:H49)/2*0.3+J49*0.7),0)</f>
        <v>7</v>
      </c>
      <c r="M49" s="82">
        <v>42</v>
      </c>
      <c r="N49" s="83" t="s">
        <v>78</v>
      </c>
      <c r="O49" s="84" t="s">
        <v>79</v>
      </c>
      <c r="P49" s="61">
        <v>6</v>
      </c>
      <c r="Q49" s="60">
        <v>7</v>
      </c>
      <c r="R49" s="60">
        <v>5</v>
      </c>
      <c r="S49" s="60">
        <v>8</v>
      </c>
      <c r="T49" s="60">
        <v>4</v>
      </c>
      <c r="U49" s="60">
        <v>6</v>
      </c>
      <c r="V49" s="92"/>
      <c r="W49" s="60">
        <f t="shared" si="1"/>
        <v>6</v>
      </c>
      <c r="X49" s="60"/>
      <c r="Y49" s="82">
        <v>47</v>
      </c>
      <c r="Z49" s="83" t="s">
        <v>78</v>
      </c>
      <c r="AA49" s="84" t="s">
        <v>79</v>
      </c>
      <c r="AB49" s="61">
        <v>4</v>
      </c>
      <c r="AC49" s="60">
        <v>4</v>
      </c>
      <c r="AD49" s="60">
        <v>3</v>
      </c>
      <c r="AE49" s="60">
        <v>3</v>
      </c>
      <c r="AF49" s="60">
        <v>3</v>
      </c>
      <c r="AG49" s="60">
        <v>3</v>
      </c>
      <c r="AH49" s="60">
        <v>4</v>
      </c>
      <c r="AI49" s="92">
        <v>5</v>
      </c>
      <c r="AJ49" s="60">
        <f t="shared" si="2"/>
        <v>4</v>
      </c>
      <c r="AK49" s="60">
        <f t="shared" si="6"/>
        <v>5</v>
      </c>
    </row>
    <row r="50" spans="1:37" s="16" customFormat="1" ht="15">
      <c r="A50" s="82">
        <v>43</v>
      </c>
      <c r="B50" s="83" t="s">
        <v>80</v>
      </c>
      <c r="C50" s="84" t="s">
        <v>81</v>
      </c>
      <c r="D50" s="61">
        <v>8</v>
      </c>
      <c r="E50" s="60">
        <v>5</v>
      </c>
      <c r="F50" s="60"/>
      <c r="G50" s="60"/>
      <c r="H50" s="60"/>
      <c r="I50" s="60">
        <v>3</v>
      </c>
      <c r="J50" s="92">
        <v>7</v>
      </c>
      <c r="K50" s="60">
        <f t="shared" si="0"/>
        <v>4</v>
      </c>
      <c r="L50" s="60">
        <f>ROUND((SUM(D50:H50)/2*0.3+J50*0.7),0)</f>
        <v>7</v>
      </c>
      <c r="M50" s="82">
        <v>43</v>
      </c>
      <c r="N50" s="83" t="s">
        <v>80</v>
      </c>
      <c r="O50" s="212" t="s">
        <v>81</v>
      </c>
      <c r="P50" s="61">
        <v>6</v>
      </c>
      <c r="Q50" s="60">
        <v>7</v>
      </c>
      <c r="R50" s="60">
        <v>7</v>
      </c>
      <c r="S50" s="60">
        <v>6</v>
      </c>
      <c r="T50" s="60">
        <v>5</v>
      </c>
      <c r="U50" s="60">
        <v>7</v>
      </c>
      <c r="V50" s="92"/>
      <c r="W50" s="60">
        <f t="shared" si="1"/>
        <v>7</v>
      </c>
      <c r="X50" s="60"/>
      <c r="Y50" s="82">
        <v>48</v>
      </c>
      <c r="Z50" s="83" t="s">
        <v>80</v>
      </c>
      <c r="AA50" s="84" t="s">
        <v>81</v>
      </c>
      <c r="AB50" s="61">
        <v>5</v>
      </c>
      <c r="AC50" s="60">
        <v>5</v>
      </c>
      <c r="AD50" s="60">
        <v>3</v>
      </c>
      <c r="AE50" s="60">
        <v>4</v>
      </c>
      <c r="AF50" s="60">
        <v>4</v>
      </c>
      <c r="AG50" s="60">
        <v>6</v>
      </c>
      <c r="AH50" s="60">
        <v>3</v>
      </c>
      <c r="AI50" s="92">
        <v>5</v>
      </c>
      <c r="AJ50" s="60">
        <f t="shared" si="2"/>
        <v>3</v>
      </c>
      <c r="AK50" s="60">
        <f t="shared" si="6"/>
        <v>5</v>
      </c>
    </row>
    <row r="51" spans="1:37" s="16" customFormat="1" ht="14.25" customHeight="1">
      <c r="A51" s="82">
        <v>44</v>
      </c>
      <c r="B51" s="85" t="s">
        <v>82</v>
      </c>
      <c r="C51" s="86" t="s">
        <v>83</v>
      </c>
      <c r="D51" s="61">
        <v>8</v>
      </c>
      <c r="E51" s="60">
        <v>0</v>
      </c>
      <c r="F51" s="60"/>
      <c r="G51" s="60"/>
      <c r="H51" s="60"/>
      <c r="I51" s="60">
        <v>3</v>
      </c>
      <c r="J51" s="92">
        <v>6</v>
      </c>
      <c r="K51" s="60">
        <f t="shared" si="0"/>
        <v>3</v>
      </c>
      <c r="L51" s="60">
        <f>ROUND((SUM(D51:H51)/2*0.3+J51*0.7),0)</f>
        <v>5</v>
      </c>
      <c r="M51" s="82">
        <v>44</v>
      </c>
      <c r="N51" s="85" t="s">
        <v>82</v>
      </c>
      <c r="O51" s="213" t="s">
        <v>83</v>
      </c>
      <c r="P51" s="61">
        <v>4</v>
      </c>
      <c r="Q51" s="60">
        <v>8</v>
      </c>
      <c r="R51" s="60">
        <v>7</v>
      </c>
      <c r="S51" s="60">
        <v>5</v>
      </c>
      <c r="T51" s="60">
        <v>6</v>
      </c>
      <c r="U51" s="60">
        <v>5</v>
      </c>
      <c r="V51" s="92"/>
      <c r="W51" s="60">
        <f t="shared" si="1"/>
        <v>5</v>
      </c>
      <c r="X51" s="60"/>
      <c r="Y51" s="82">
        <v>49</v>
      </c>
      <c r="Z51" s="85" t="s">
        <v>82</v>
      </c>
      <c r="AA51" s="86" t="s">
        <v>83</v>
      </c>
      <c r="AB51" s="61">
        <v>3</v>
      </c>
      <c r="AC51" s="60">
        <v>3</v>
      </c>
      <c r="AD51" s="60">
        <v>4</v>
      </c>
      <c r="AE51" s="60">
        <v>5</v>
      </c>
      <c r="AF51" s="60">
        <v>5</v>
      </c>
      <c r="AG51" s="60">
        <v>7</v>
      </c>
      <c r="AH51" s="60">
        <v>2</v>
      </c>
      <c r="AI51" s="92">
        <v>3</v>
      </c>
      <c r="AJ51" s="60">
        <f t="shared" si="2"/>
        <v>3</v>
      </c>
      <c r="AK51" s="60">
        <f t="shared" si="6"/>
        <v>3</v>
      </c>
    </row>
    <row r="52" spans="1:37" ht="15">
      <c r="A52" s="82">
        <v>45</v>
      </c>
      <c r="B52" s="83" t="s">
        <v>84</v>
      </c>
      <c r="C52" s="84" t="s">
        <v>85</v>
      </c>
      <c r="D52" s="61">
        <v>0</v>
      </c>
      <c r="E52" s="60">
        <v>7</v>
      </c>
      <c r="F52" s="60"/>
      <c r="G52" s="60"/>
      <c r="H52" s="60"/>
      <c r="I52" s="60">
        <v>3</v>
      </c>
      <c r="J52" s="92">
        <v>6</v>
      </c>
      <c r="K52" s="60">
        <f t="shared" si="0"/>
        <v>3</v>
      </c>
      <c r="L52" s="60">
        <f>ROUND((SUM(D52:H52)/2*0.3+J52*0.7),0)</f>
        <v>5</v>
      </c>
      <c r="M52" s="82">
        <v>45</v>
      </c>
      <c r="N52" s="83" t="s">
        <v>84</v>
      </c>
      <c r="O52" s="84" t="s">
        <v>85</v>
      </c>
      <c r="P52" s="61">
        <v>8</v>
      </c>
      <c r="Q52" s="60">
        <v>4</v>
      </c>
      <c r="R52" s="60">
        <v>6</v>
      </c>
      <c r="S52" s="60">
        <v>7</v>
      </c>
      <c r="T52" s="60">
        <v>5</v>
      </c>
      <c r="U52" s="60">
        <v>8</v>
      </c>
      <c r="V52" s="92"/>
      <c r="W52" s="60">
        <f t="shared" si="1"/>
        <v>7</v>
      </c>
      <c r="X52" s="60"/>
      <c r="Y52" s="82">
        <v>50</v>
      </c>
      <c r="Z52" s="83" t="s">
        <v>84</v>
      </c>
      <c r="AA52" s="84" t="s">
        <v>85</v>
      </c>
      <c r="AB52" s="61">
        <v>5</v>
      </c>
      <c r="AC52" s="60">
        <v>4</v>
      </c>
      <c r="AD52" s="60">
        <v>4</v>
      </c>
      <c r="AE52" s="60">
        <v>6</v>
      </c>
      <c r="AF52" s="60">
        <v>7</v>
      </c>
      <c r="AG52" s="60">
        <v>6</v>
      </c>
      <c r="AH52" s="60">
        <v>3</v>
      </c>
      <c r="AI52" s="92">
        <v>6</v>
      </c>
      <c r="AJ52" s="60">
        <f t="shared" si="2"/>
        <v>4</v>
      </c>
      <c r="AK52" s="60">
        <f t="shared" si="6"/>
        <v>6</v>
      </c>
    </row>
    <row r="53" spans="1:37" ht="15">
      <c r="A53" s="82">
        <v>46</v>
      </c>
      <c r="B53" s="83" t="s">
        <v>86</v>
      </c>
      <c r="C53" s="84" t="s">
        <v>87</v>
      </c>
      <c r="D53" s="61">
        <v>5</v>
      </c>
      <c r="E53" s="60">
        <v>7</v>
      </c>
      <c r="F53" s="60"/>
      <c r="G53" s="60"/>
      <c r="H53" s="60"/>
      <c r="I53" s="60">
        <v>6</v>
      </c>
      <c r="J53" s="92"/>
      <c r="K53" s="60">
        <f t="shared" si="0"/>
        <v>6</v>
      </c>
      <c r="L53" s="60"/>
      <c r="M53" s="82">
        <v>46</v>
      </c>
      <c r="N53" s="83" t="s">
        <v>86</v>
      </c>
      <c r="O53" s="84" t="s">
        <v>87</v>
      </c>
      <c r="P53" s="61">
        <v>8</v>
      </c>
      <c r="Q53" s="60">
        <v>7</v>
      </c>
      <c r="R53" s="60">
        <v>6</v>
      </c>
      <c r="S53" s="60">
        <v>7</v>
      </c>
      <c r="T53" s="60">
        <v>7</v>
      </c>
      <c r="U53" s="60">
        <v>7</v>
      </c>
      <c r="V53" s="92"/>
      <c r="W53" s="60">
        <f t="shared" si="1"/>
        <v>7</v>
      </c>
      <c r="X53" s="60"/>
      <c r="Y53" s="82">
        <v>51</v>
      </c>
      <c r="Z53" s="83" t="s">
        <v>86</v>
      </c>
      <c r="AA53" s="84" t="s">
        <v>87</v>
      </c>
      <c r="AB53" s="61">
        <v>5</v>
      </c>
      <c r="AC53" s="60">
        <v>5</v>
      </c>
      <c r="AD53" s="60">
        <v>4</v>
      </c>
      <c r="AE53" s="60">
        <v>4</v>
      </c>
      <c r="AF53" s="60">
        <v>4</v>
      </c>
      <c r="AG53" s="60">
        <v>6</v>
      </c>
      <c r="AH53" s="60">
        <v>4</v>
      </c>
      <c r="AI53" s="92">
        <v>6</v>
      </c>
      <c r="AJ53" s="60">
        <f t="shared" si="2"/>
        <v>4</v>
      </c>
      <c r="AK53" s="60">
        <f t="shared" si="6"/>
        <v>6</v>
      </c>
    </row>
    <row r="54" spans="1:37" ht="15">
      <c r="A54" s="82">
        <v>47</v>
      </c>
      <c r="B54" s="83" t="s">
        <v>88</v>
      </c>
      <c r="C54" s="84" t="s">
        <v>89</v>
      </c>
      <c r="D54" s="61">
        <v>6</v>
      </c>
      <c r="E54" s="60">
        <v>5</v>
      </c>
      <c r="F54" s="60"/>
      <c r="G54" s="60"/>
      <c r="H54" s="60"/>
      <c r="I54" s="60">
        <v>5</v>
      </c>
      <c r="J54" s="92"/>
      <c r="K54" s="60">
        <f t="shared" si="0"/>
        <v>5</v>
      </c>
      <c r="L54" s="60"/>
      <c r="M54" s="82">
        <v>47</v>
      </c>
      <c r="N54" s="83" t="s">
        <v>88</v>
      </c>
      <c r="O54" s="84" t="s">
        <v>89</v>
      </c>
      <c r="P54" s="61">
        <v>6</v>
      </c>
      <c r="Q54" s="60">
        <v>5</v>
      </c>
      <c r="R54" s="60">
        <v>6</v>
      </c>
      <c r="S54" s="60">
        <v>7</v>
      </c>
      <c r="T54" s="60">
        <v>6</v>
      </c>
      <c r="U54" s="60">
        <v>5</v>
      </c>
      <c r="V54" s="92"/>
      <c r="W54" s="60">
        <f t="shared" si="1"/>
        <v>5</v>
      </c>
      <c r="X54" s="60"/>
      <c r="Y54" s="82">
        <v>52</v>
      </c>
      <c r="Z54" s="83" t="s">
        <v>88</v>
      </c>
      <c r="AA54" s="84" t="s">
        <v>89</v>
      </c>
      <c r="AB54" s="61">
        <v>3</v>
      </c>
      <c r="AC54" s="60">
        <v>3</v>
      </c>
      <c r="AD54" s="60">
        <v>5</v>
      </c>
      <c r="AE54" s="60">
        <v>4</v>
      </c>
      <c r="AF54" s="60">
        <v>4</v>
      </c>
      <c r="AG54" s="60">
        <v>8</v>
      </c>
      <c r="AH54" s="60">
        <v>4</v>
      </c>
      <c r="AI54" s="92">
        <v>5</v>
      </c>
      <c r="AJ54" s="60">
        <f t="shared" si="2"/>
        <v>4</v>
      </c>
      <c r="AK54" s="60">
        <f t="shared" si="6"/>
        <v>5</v>
      </c>
    </row>
    <row r="55" spans="1:37" ht="15" customHeight="1">
      <c r="A55" s="82">
        <v>48</v>
      </c>
      <c r="B55" s="85" t="s">
        <v>76</v>
      </c>
      <c r="C55" s="86" t="s">
        <v>90</v>
      </c>
      <c r="D55" s="61">
        <v>9</v>
      </c>
      <c r="E55" s="60">
        <v>5</v>
      </c>
      <c r="F55" s="60"/>
      <c r="G55" s="60"/>
      <c r="H55" s="60"/>
      <c r="I55" s="60">
        <v>3</v>
      </c>
      <c r="J55" s="92">
        <v>6</v>
      </c>
      <c r="K55" s="60">
        <f t="shared" si="0"/>
        <v>4</v>
      </c>
      <c r="L55" s="60">
        <f>ROUND((SUM(D55:H55)/2*0.3+J55*0.7),0)</f>
        <v>6</v>
      </c>
      <c r="M55" s="82">
        <v>48</v>
      </c>
      <c r="N55" s="85" t="s">
        <v>76</v>
      </c>
      <c r="O55" s="86" t="s">
        <v>90</v>
      </c>
      <c r="P55" s="61">
        <v>6</v>
      </c>
      <c r="Q55" s="60">
        <v>7</v>
      </c>
      <c r="R55" s="60">
        <v>5</v>
      </c>
      <c r="S55" s="60">
        <v>4</v>
      </c>
      <c r="T55" s="60">
        <v>8</v>
      </c>
      <c r="U55" s="60">
        <v>8</v>
      </c>
      <c r="V55" s="92"/>
      <c r="W55" s="60">
        <f t="shared" si="1"/>
        <v>7</v>
      </c>
      <c r="X55" s="60"/>
      <c r="Y55" s="82">
        <v>53</v>
      </c>
      <c r="Z55" s="85" t="s">
        <v>76</v>
      </c>
      <c r="AA55" s="86" t="s">
        <v>90</v>
      </c>
      <c r="AB55" s="61">
        <v>4</v>
      </c>
      <c r="AC55" s="60">
        <v>4</v>
      </c>
      <c r="AD55" s="60">
        <v>5</v>
      </c>
      <c r="AE55" s="60">
        <v>4</v>
      </c>
      <c r="AF55" s="60">
        <v>4</v>
      </c>
      <c r="AG55" s="60">
        <v>6</v>
      </c>
      <c r="AH55" s="60">
        <v>2</v>
      </c>
      <c r="AI55" s="92">
        <v>6</v>
      </c>
      <c r="AJ55" s="60">
        <f t="shared" si="2"/>
        <v>3</v>
      </c>
      <c r="AK55" s="60">
        <f t="shared" si="6"/>
        <v>6</v>
      </c>
    </row>
    <row r="56" spans="1:37" ht="15">
      <c r="A56" s="82">
        <v>49</v>
      </c>
      <c r="B56" s="83" t="s">
        <v>91</v>
      </c>
      <c r="C56" s="84" t="s">
        <v>92</v>
      </c>
      <c r="D56" s="61">
        <v>8</v>
      </c>
      <c r="E56" s="60">
        <v>6</v>
      </c>
      <c r="F56" s="60"/>
      <c r="G56" s="60"/>
      <c r="H56" s="60"/>
      <c r="I56" s="60">
        <v>5</v>
      </c>
      <c r="J56" s="92"/>
      <c r="K56" s="60">
        <f t="shared" si="0"/>
        <v>6</v>
      </c>
      <c r="L56" s="60"/>
      <c r="M56" s="82">
        <v>49</v>
      </c>
      <c r="N56" s="83" t="s">
        <v>91</v>
      </c>
      <c r="O56" s="84" t="s">
        <v>92</v>
      </c>
      <c r="P56" s="61">
        <v>8</v>
      </c>
      <c r="Q56" s="60">
        <v>5</v>
      </c>
      <c r="R56" s="60">
        <v>4</v>
      </c>
      <c r="S56" s="60">
        <v>6</v>
      </c>
      <c r="T56" s="60">
        <v>7</v>
      </c>
      <c r="U56" s="60">
        <v>8</v>
      </c>
      <c r="V56" s="92"/>
      <c r="W56" s="60">
        <f t="shared" si="1"/>
        <v>7</v>
      </c>
      <c r="X56" s="60"/>
      <c r="Y56" s="82">
        <v>54</v>
      </c>
      <c r="Z56" s="83" t="s">
        <v>91</v>
      </c>
      <c r="AA56" s="84" t="s">
        <v>92</v>
      </c>
      <c r="AB56" s="61">
        <v>4</v>
      </c>
      <c r="AC56" s="60">
        <v>4</v>
      </c>
      <c r="AD56" s="60">
        <v>5</v>
      </c>
      <c r="AE56" s="60">
        <v>4</v>
      </c>
      <c r="AF56" s="60">
        <v>4</v>
      </c>
      <c r="AG56" s="60">
        <v>7</v>
      </c>
      <c r="AH56" s="60">
        <v>4</v>
      </c>
      <c r="AI56" s="92">
        <v>6</v>
      </c>
      <c r="AJ56" s="60">
        <f t="shared" si="2"/>
        <v>4</v>
      </c>
      <c r="AK56" s="60">
        <f t="shared" si="6"/>
        <v>6</v>
      </c>
    </row>
    <row r="57" spans="1:37" ht="15">
      <c r="A57" s="82">
        <v>50</v>
      </c>
      <c r="B57" s="83" t="s">
        <v>35</v>
      </c>
      <c r="C57" s="84" t="s">
        <v>92</v>
      </c>
      <c r="D57" s="61">
        <v>9</v>
      </c>
      <c r="E57" s="60">
        <v>4</v>
      </c>
      <c r="F57" s="60"/>
      <c r="G57" s="60"/>
      <c r="H57" s="60"/>
      <c r="I57" s="60">
        <v>9</v>
      </c>
      <c r="J57" s="92"/>
      <c r="K57" s="60">
        <f t="shared" si="0"/>
        <v>8</v>
      </c>
      <c r="L57" s="60"/>
      <c r="M57" s="82">
        <v>50</v>
      </c>
      <c r="N57" s="83" t="s">
        <v>35</v>
      </c>
      <c r="O57" s="84" t="s">
        <v>92</v>
      </c>
      <c r="P57" s="61">
        <v>7</v>
      </c>
      <c r="Q57" s="60">
        <v>4</v>
      </c>
      <c r="R57" s="60">
        <v>6</v>
      </c>
      <c r="S57" s="60">
        <v>5</v>
      </c>
      <c r="T57" s="60">
        <v>8</v>
      </c>
      <c r="U57" s="60">
        <v>8</v>
      </c>
      <c r="V57" s="92"/>
      <c r="W57" s="60">
        <f t="shared" si="1"/>
        <v>7</v>
      </c>
      <c r="X57" s="60"/>
      <c r="Y57" s="82">
        <v>55</v>
      </c>
      <c r="Z57" s="83" t="s">
        <v>35</v>
      </c>
      <c r="AA57" s="84" t="s">
        <v>92</v>
      </c>
      <c r="AB57" s="61">
        <v>4</v>
      </c>
      <c r="AC57" s="60">
        <v>4</v>
      </c>
      <c r="AD57" s="60">
        <v>2</v>
      </c>
      <c r="AE57" s="60">
        <v>4</v>
      </c>
      <c r="AF57" s="60">
        <v>4</v>
      </c>
      <c r="AG57" s="60">
        <v>6</v>
      </c>
      <c r="AH57" s="60">
        <v>3</v>
      </c>
      <c r="AI57" s="92">
        <v>6</v>
      </c>
      <c r="AJ57" s="60">
        <f t="shared" si="2"/>
        <v>3</v>
      </c>
      <c r="AK57" s="60">
        <f t="shared" si="6"/>
        <v>5</v>
      </c>
    </row>
    <row r="58" spans="1:37" ht="15">
      <c r="A58" s="82">
        <v>51</v>
      </c>
      <c r="B58" s="83" t="s">
        <v>93</v>
      </c>
      <c r="C58" s="84" t="s">
        <v>94</v>
      </c>
      <c r="D58" s="61">
        <v>10</v>
      </c>
      <c r="E58" s="60">
        <v>7</v>
      </c>
      <c r="F58" s="60"/>
      <c r="G58" s="60"/>
      <c r="H58" s="60"/>
      <c r="I58" s="60">
        <v>5</v>
      </c>
      <c r="J58" s="92"/>
      <c r="K58" s="60">
        <f t="shared" si="0"/>
        <v>6</v>
      </c>
      <c r="L58" s="60"/>
      <c r="M58" s="82">
        <v>51</v>
      </c>
      <c r="N58" s="83" t="s">
        <v>93</v>
      </c>
      <c r="O58" s="84" t="s">
        <v>94</v>
      </c>
      <c r="P58" s="61">
        <v>6</v>
      </c>
      <c r="Q58" s="60">
        <v>7</v>
      </c>
      <c r="R58" s="60">
        <v>4</v>
      </c>
      <c r="S58" s="60">
        <v>8</v>
      </c>
      <c r="T58" s="60">
        <v>5</v>
      </c>
      <c r="U58" s="60">
        <v>7</v>
      </c>
      <c r="V58" s="92"/>
      <c r="W58" s="60">
        <f t="shared" si="1"/>
        <v>7</v>
      </c>
      <c r="X58" s="60"/>
      <c r="Y58" s="82">
        <v>56</v>
      </c>
      <c r="Z58" s="83" t="s">
        <v>93</v>
      </c>
      <c r="AA58" s="84" t="s">
        <v>94</v>
      </c>
      <c r="AB58" s="61">
        <v>7</v>
      </c>
      <c r="AC58" s="60">
        <v>7</v>
      </c>
      <c r="AD58" s="60">
        <v>6</v>
      </c>
      <c r="AE58" s="60">
        <v>6</v>
      </c>
      <c r="AF58" s="60">
        <v>6</v>
      </c>
      <c r="AG58" s="60">
        <v>7</v>
      </c>
      <c r="AH58" s="60">
        <v>5</v>
      </c>
      <c r="AI58" s="92"/>
      <c r="AJ58" s="60">
        <f t="shared" si="2"/>
        <v>5</v>
      </c>
      <c r="AK58" s="60"/>
    </row>
    <row r="59" spans="1:37" ht="15.75" customHeight="1">
      <c r="A59" s="82">
        <v>52</v>
      </c>
      <c r="B59" s="85" t="s">
        <v>95</v>
      </c>
      <c r="C59" s="86" t="s">
        <v>96</v>
      </c>
      <c r="D59" s="61">
        <v>9</v>
      </c>
      <c r="E59" s="60">
        <v>8</v>
      </c>
      <c r="F59" s="60"/>
      <c r="G59" s="60"/>
      <c r="H59" s="60"/>
      <c r="I59" s="60">
        <v>7</v>
      </c>
      <c r="J59" s="92"/>
      <c r="K59" s="60">
        <f t="shared" si="0"/>
        <v>7</v>
      </c>
      <c r="L59" s="60"/>
      <c r="M59" s="82">
        <v>52</v>
      </c>
      <c r="N59" s="85" t="s">
        <v>95</v>
      </c>
      <c r="O59" s="86" t="s">
        <v>96</v>
      </c>
      <c r="P59" s="61">
        <v>6</v>
      </c>
      <c r="Q59" s="60">
        <v>5</v>
      </c>
      <c r="R59" s="60">
        <v>6</v>
      </c>
      <c r="S59" s="60">
        <v>6</v>
      </c>
      <c r="T59" s="60">
        <v>6</v>
      </c>
      <c r="U59" s="60">
        <v>9</v>
      </c>
      <c r="V59" s="92"/>
      <c r="W59" s="60">
        <f t="shared" si="1"/>
        <v>8</v>
      </c>
      <c r="X59" s="60"/>
      <c r="Y59" s="82">
        <v>57</v>
      </c>
      <c r="Z59" s="85" t="s">
        <v>95</v>
      </c>
      <c r="AA59" s="86" t="s">
        <v>96</v>
      </c>
      <c r="AB59" s="61">
        <v>5</v>
      </c>
      <c r="AC59" s="60">
        <v>5</v>
      </c>
      <c r="AD59" s="60">
        <v>5</v>
      </c>
      <c r="AE59" s="60">
        <v>5</v>
      </c>
      <c r="AF59" s="60">
        <v>5</v>
      </c>
      <c r="AG59" s="60">
        <v>6</v>
      </c>
      <c r="AH59" s="60">
        <v>5</v>
      </c>
      <c r="AI59" s="92"/>
      <c r="AJ59" s="60">
        <f t="shared" si="2"/>
        <v>5</v>
      </c>
      <c r="AK59" s="60"/>
    </row>
    <row r="60" spans="1:37" ht="15">
      <c r="A60" s="82">
        <v>53</v>
      </c>
      <c r="B60" s="83" t="s">
        <v>97</v>
      </c>
      <c r="C60" s="84" t="s">
        <v>98</v>
      </c>
      <c r="D60" s="61">
        <v>9</v>
      </c>
      <c r="E60" s="60">
        <v>7</v>
      </c>
      <c r="F60" s="60"/>
      <c r="G60" s="60"/>
      <c r="H60" s="60"/>
      <c r="I60" s="60">
        <v>5</v>
      </c>
      <c r="J60" s="92"/>
      <c r="K60" s="60">
        <f t="shared" si="0"/>
        <v>6</v>
      </c>
      <c r="L60" s="60"/>
      <c r="M60" s="82">
        <v>53</v>
      </c>
      <c r="N60" s="83" t="s">
        <v>97</v>
      </c>
      <c r="O60" s="84" t="s">
        <v>98</v>
      </c>
      <c r="P60" s="61">
        <v>5</v>
      </c>
      <c r="Q60" s="60">
        <v>7</v>
      </c>
      <c r="R60" s="60">
        <v>5</v>
      </c>
      <c r="S60" s="60">
        <v>6</v>
      </c>
      <c r="T60" s="60">
        <v>6</v>
      </c>
      <c r="U60" s="60">
        <v>8</v>
      </c>
      <c r="V60" s="92"/>
      <c r="W60" s="60">
        <f t="shared" si="1"/>
        <v>7</v>
      </c>
      <c r="X60" s="60"/>
      <c r="Y60" s="82">
        <v>58</v>
      </c>
      <c r="Z60" s="83" t="s">
        <v>97</v>
      </c>
      <c r="AA60" s="84" t="s">
        <v>98</v>
      </c>
      <c r="AB60" s="61">
        <v>5</v>
      </c>
      <c r="AC60" s="60">
        <v>5</v>
      </c>
      <c r="AD60" s="60">
        <v>6</v>
      </c>
      <c r="AE60" s="60">
        <v>7</v>
      </c>
      <c r="AF60" s="60">
        <v>5</v>
      </c>
      <c r="AG60" s="60">
        <v>5</v>
      </c>
      <c r="AH60" s="60">
        <v>3</v>
      </c>
      <c r="AI60" s="92">
        <v>6</v>
      </c>
      <c r="AJ60" s="60">
        <f t="shared" si="2"/>
        <v>4</v>
      </c>
      <c r="AK60" s="60">
        <f>ROUND((SUM(AB60:AG60)/6*0.3+AI60*0.7),0)</f>
        <v>6</v>
      </c>
    </row>
    <row r="61" spans="1:37" ht="15">
      <c r="A61" s="82">
        <v>54</v>
      </c>
      <c r="B61" s="83" t="s">
        <v>55</v>
      </c>
      <c r="C61" s="84" t="s">
        <v>98</v>
      </c>
      <c r="D61" s="61">
        <v>5</v>
      </c>
      <c r="E61" s="60">
        <v>6</v>
      </c>
      <c r="F61" s="60"/>
      <c r="G61" s="60"/>
      <c r="H61" s="60"/>
      <c r="I61" s="60">
        <v>0</v>
      </c>
      <c r="J61" s="92">
        <v>7</v>
      </c>
      <c r="K61" s="60">
        <f t="shared" si="0"/>
        <v>2</v>
      </c>
      <c r="L61" s="60">
        <f>ROUND((SUM(D61:H61)/2*0.3+J61*0.7),0)</f>
        <v>7</v>
      </c>
      <c r="M61" s="82">
        <v>54</v>
      </c>
      <c r="N61" s="83" t="s">
        <v>55</v>
      </c>
      <c r="O61" s="84" t="s">
        <v>98</v>
      </c>
      <c r="P61" s="61">
        <v>4</v>
      </c>
      <c r="Q61" s="60">
        <v>7</v>
      </c>
      <c r="R61" s="60">
        <v>7</v>
      </c>
      <c r="S61" s="60">
        <v>6</v>
      </c>
      <c r="T61" s="60">
        <v>5</v>
      </c>
      <c r="U61" s="60">
        <v>6</v>
      </c>
      <c r="V61" s="92"/>
      <c r="W61" s="60">
        <f t="shared" si="1"/>
        <v>6</v>
      </c>
      <c r="X61" s="60"/>
      <c r="Y61" s="82">
        <v>59</v>
      </c>
      <c r="Z61" s="83" t="s">
        <v>55</v>
      </c>
      <c r="AA61" s="84" t="s">
        <v>98</v>
      </c>
      <c r="AB61" s="61">
        <v>3</v>
      </c>
      <c r="AC61" s="60">
        <v>3</v>
      </c>
      <c r="AD61" s="60">
        <v>4</v>
      </c>
      <c r="AE61" s="60">
        <v>4</v>
      </c>
      <c r="AF61" s="60">
        <v>4</v>
      </c>
      <c r="AG61" s="60">
        <v>6</v>
      </c>
      <c r="AH61" s="92" t="s">
        <v>141</v>
      </c>
      <c r="AI61" s="92" t="s">
        <v>141</v>
      </c>
      <c r="AJ61" s="60"/>
      <c r="AK61" s="60" t="e">
        <f>ROUND((SUM(AB61:AG61)/6*0.3+AI61*0.7),0)</f>
        <v>#VALUE!</v>
      </c>
    </row>
    <row r="62" spans="1:37" ht="15">
      <c r="A62" s="130">
        <v>55</v>
      </c>
      <c r="B62" s="201" t="s">
        <v>41</v>
      </c>
      <c r="C62" s="202" t="s">
        <v>98</v>
      </c>
      <c r="D62" s="133">
        <v>8</v>
      </c>
      <c r="E62" s="134">
        <v>0</v>
      </c>
      <c r="F62" s="134"/>
      <c r="G62" s="134"/>
      <c r="H62" s="134"/>
      <c r="I62" s="134">
        <v>5</v>
      </c>
      <c r="J62" s="135"/>
      <c r="K62" s="134">
        <f t="shared" si="0"/>
        <v>5</v>
      </c>
      <c r="L62" s="134"/>
      <c r="M62" s="130">
        <v>55</v>
      </c>
      <c r="N62" s="201" t="s">
        <v>41</v>
      </c>
      <c r="O62" s="202" t="s">
        <v>98</v>
      </c>
      <c r="P62" s="133">
        <v>6</v>
      </c>
      <c r="Q62" s="134">
        <v>7</v>
      </c>
      <c r="R62" s="134">
        <v>5</v>
      </c>
      <c r="S62" s="134">
        <v>7</v>
      </c>
      <c r="T62" s="134">
        <v>6</v>
      </c>
      <c r="U62" s="134">
        <v>5</v>
      </c>
      <c r="V62" s="135"/>
      <c r="W62" s="134">
        <f t="shared" si="1"/>
        <v>5</v>
      </c>
      <c r="X62" s="134"/>
      <c r="Y62" s="130">
        <v>60</v>
      </c>
      <c r="Z62" s="201" t="s">
        <v>41</v>
      </c>
      <c r="AA62" s="202" t="s">
        <v>98</v>
      </c>
      <c r="AB62" s="133">
        <v>3</v>
      </c>
      <c r="AC62" s="134">
        <v>3</v>
      </c>
      <c r="AD62" s="134">
        <v>5</v>
      </c>
      <c r="AE62" s="134">
        <v>4</v>
      </c>
      <c r="AF62" s="134">
        <v>4</v>
      </c>
      <c r="AG62" s="134">
        <v>7</v>
      </c>
      <c r="AH62" s="134">
        <v>3</v>
      </c>
      <c r="AI62" s="135">
        <v>5</v>
      </c>
      <c r="AJ62" s="134">
        <f t="shared" si="2"/>
        <v>3</v>
      </c>
      <c r="AK62" s="134">
        <f>ROUND((SUM(AB62:AG62)/6*0.3+AI62*0.7),0)</f>
        <v>5</v>
      </c>
    </row>
    <row r="63" spans="1:36" ht="18" customHeight="1">
      <c r="A63" s="63"/>
      <c r="B63" s="63"/>
      <c r="C63" s="63"/>
      <c r="D63" s="63"/>
      <c r="E63" s="63"/>
      <c r="F63" s="63"/>
      <c r="G63" s="65" t="s">
        <v>258</v>
      </c>
      <c r="H63" s="65"/>
      <c r="I63" s="65"/>
      <c r="J63" s="65"/>
      <c r="K63" s="66"/>
      <c r="L63" s="203"/>
      <c r="M63" s="63"/>
      <c r="N63" s="63"/>
      <c r="O63" s="63"/>
      <c r="P63" s="63"/>
      <c r="Q63" s="63"/>
      <c r="R63" s="63"/>
      <c r="S63" s="65" t="s">
        <v>258</v>
      </c>
      <c r="T63" s="65"/>
      <c r="U63" s="65"/>
      <c r="V63" s="65"/>
      <c r="W63" s="66"/>
      <c r="X63" s="203"/>
      <c r="Y63" s="63"/>
      <c r="Z63" s="63"/>
      <c r="AA63" s="63"/>
      <c r="AB63" s="63"/>
      <c r="AC63" s="63"/>
      <c r="AD63" s="63"/>
      <c r="AE63" s="65" t="s">
        <v>258</v>
      </c>
      <c r="AF63" s="65"/>
      <c r="AG63" s="65"/>
      <c r="AH63" s="65"/>
      <c r="AI63" s="66"/>
      <c r="AJ63" s="203"/>
    </row>
    <row r="64" spans="1:36" ht="16.5">
      <c r="A64" s="69" t="s">
        <v>259</v>
      </c>
      <c r="B64" s="67"/>
      <c r="C64" s="67"/>
      <c r="D64" s="193" t="s">
        <v>260</v>
      </c>
      <c r="E64" s="193"/>
      <c r="F64" s="193"/>
      <c r="G64" s="193"/>
      <c r="H64" s="193"/>
      <c r="I64" s="67"/>
      <c r="J64" s="67" t="s">
        <v>261</v>
      </c>
      <c r="L64" s="169"/>
      <c r="M64" s="69" t="s">
        <v>259</v>
      </c>
      <c r="N64" s="67"/>
      <c r="O64" s="67"/>
      <c r="P64" s="193" t="s">
        <v>260</v>
      </c>
      <c r="Q64" s="193"/>
      <c r="R64" s="193"/>
      <c r="S64" s="193"/>
      <c r="T64" s="193"/>
      <c r="U64" s="67"/>
      <c r="V64" s="67" t="s">
        <v>261</v>
      </c>
      <c r="X64" s="169"/>
      <c r="Y64" s="69" t="s">
        <v>259</v>
      </c>
      <c r="Z64" s="67"/>
      <c r="AA64" s="67"/>
      <c r="AB64" s="193" t="s">
        <v>260</v>
      </c>
      <c r="AC64" s="193"/>
      <c r="AD64" s="193"/>
      <c r="AE64" s="193"/>
      <c r="AF64" s="193"/>
      <c r="AG64" s="67"/>
      <c r="AH64" s="67" t="s">
        <v>261</v>
      </c>
      <c r="AI64" s="3"/>
      <c r="AJ64" s="169"/>
    </row>
    <row r="65" spans="1:36" ht="16.5">
      <c r="A65" s="194"/>
      <c r="B65" s="194"/>
      <c r="C65" s="194"/>
      <c r="D65" s="194"/>
      <c r="E65" s="194"/>
      <c r="F65" s="194"/>
      <c r="G65" s="194"/>
      <c r="H65" s="194"/>
      <c r="I65" s="193" t="s">
        <v>262</v>
      </c>
      <c r="J65" s="193"/>
      <c r="L65" s="193"/>
      <c r="M65" s="194"/>
      <c r="N65" s="194"/>
      <c r="O65" s="194"/>
      <c r="P65" s="194"/>
      <c r="Q65" s="194"/>
      <c r="R65" s="194"/>
      <c r="S65" s="194"/>
      <c r="T65" s="194"/>
      <c r="U65" s="193" t="s">
        <v>262</v>
      </c>
      <c r="V65" s="193"/>
      <c r="X65" s="193"/>
      <c r="Y65" s="194"/>
      <c r="Z65" s="194"/>
      <c r="AA65" s="194"/>
      <c r="AB65" s="194"/>
      <c r="AC65" s="194"/>
      <c r="AD65" s="194"/>
      <c r="AE65" s="194"/>
      <c r="AF65" s="194"/>
      <c r="AG65" s="193" t="s">
        <v>262</v>
      </c>
      <c r="AH65" s="193"/>
      <c r="AI65" s="3"/>
      <c r="AJ65" s="193"/>
    </row>
    <row r="66" spans="1:36" ht="16.5">
      <c r="A66" s="194"/>
      <c r="B66" s="194"/>
      <c r="C66" s="194"/>
      <c r="D66" s="194"/>
      <c r="E66" s="194"/>
      <c r="F66" s="194"/>
      <c r="G66" s="194"/>
      <c r="H66" s="194"/>
      <c r="I66" s="194"/>
      <c r="J66" s="68"/>
      <c r="K66" s="68"/>
      <c r="L66" s="68"/>
      <c r="M66" s="194"/>
      <c r="N66" s="194"/>
      <c r="O66" s="194"/>
      <c r="P66" s="194"/>
      <c r="Q66" s="194"/>
      <c r="R66" s="194"/>
      <c r="S66" s="194"/>
      <c r="T66" s="194"/>
      <c r="U66" s="194"/>
      <c r="V66" s="68"/>
      <c r="W66" s="68"/>
      <c r="X66" s="68"/>
      <c r="Y66" s="194"/>
      <c r="Z66" s="194"/>
      <c r="AA66" s="194"/>
      <c r="AB66" s="194"/>
      <c r="AC66" s="194"/>
      <c r="AD66" s="194"/>
      <c r="AE66" s="194"/>
      <c r="AF66" s="194"/>
      <c r="AG66" s="194"/>
      <c r="AH66" s="68"/>
      <c r="AI66" s="68"/>
      <c r="AJ66" s="68"/>
    </row>
    <row r="67" spans="1:37" ht="16.5">
      <c r="A67" s="194"/>
      <c r="B67" s="194"/>
      <c r="C67" s="194"/>
      <c r="D67" s="194"/>
      <c r="E67" s="194"/>
      <c r="F67" s="194"/>
      <c r="G67" s="194"/>
      <c r="H67" s="194"/>
      <c r="I67" s="194"/>
      <c r="J67" s="68"/>
      <c r="K67" s="68"/>
      <c r="L67" s="68"/>
      <c r="M67" s="194"/>
      <c r="N67" s="194"/>
      <c r="O67" s="194"/>
      <c r="P67" s="194"/>
      <c r="Q67" s="194"/>
      <c r="R67" s="194"/>
      <c r="S67" s="194"/>
      <c r="T67" s="194"/>
      <c r="U67" s="194"/>
      <c r="V67" s="68"/>
      <c r="W67" s="68"/>
      <c r="X67" s="68"/>
      <c r="Y67" s="194"/>
      <c r="Z67" s="194"/>
      <c r="AA67" s="194"/>
      <c r="AB67" s="194"/>
      <c r="AC67" s="194"/>
      <c r="AD67" s="194"/>
      <c r="AE67" s="194"/>
      <c r="AF67" s="194"/>
      <c r="AG67" s="194"/>
      <c r="AH67" s="68"/>
      <c r="AI67" s="68"/>
      <c r="AJ67" s="68"/>
      <c r="AK67" s="70"/>
    </row>
    <row r="68" spans="1:37" ht="1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/>
    </row>
    <row r="69" spans="1:37" ht="1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/>
    </row>
    <row r="70" spans="1:37" ht="18.75">
      <c r="A70" s="197" t="s">
        <v>254</v>
      </c>
      <c r="B70" s="198"/>
      <c r="C70" s="198"/>
      <c r="D70" s="197" t="s">
        <v>263</v>
      </c>
      <c r="E70" s="197"/>
      <c r="F70" s="197"/>
      <c r="G70" s="197"/>
      <c r="H70" s="197"/>
      <c r="I70" s="198"/>
      <c r="J70" s="197" t="s">
        <v>264</v>
      </c>
      <c r="L70" s="197"/>
      <c r="M70" s="197" t="s">
        <v>254</v>
      </c>
      <c r="N70" s="198"/>
      <c r="O70" s="198"/>
      <c r="P70" s="197" t="s">
        <v>263</v>
      </c>
      <c r="Q70" s="197"/>
      <c r="R70" s="197"/>
      <c r="S70" s="197"/>
      <c r="T70" s="197"/>
      <c r="U70" s="198"/>
      <c r="V70" s="197" t="s">
        <v>264</v>
      </c>
      <c r="X70" s="197"/>
      <c r="Y70" s="197" t="s">
        <v>254</v>
      </c>
      <c r="Z70" s="198"/>
      <c r="AA70" s="198"/>
      <c r="AB70" s="197" t="s">
        <v>263</v>
      </c>
      <c r="AC70" s="197"/>
      <c r="AD70" s="197"/>
      <c r="AE70" s="197"/>
      <c r="AF70" s="197"/>
      <c r="AG70" s="198"/>
      <c r="AH70" s="197" t="s">
        <v>265</v>
      </c>
      <c r="AI70" s="3"/>
      <c r="AJ70" s="197"/>
      <c r="AK70" s="71"/>
    </row>
    <row r="71" spans="1:37" ht="15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/>
      <c r="O71"/>
      <c r="P71" s="74"/>
      <c r="Q71"/>
      <c r="R71"/>
      <c r="S71"/>
      <c r="T71"/>
      <c r="U71"/>
      <c r="V71" s="98"/>
      <c r="W71"/>
      <c r="X71"/>
      <c r="Z71"/>
      <c r="AA71"/>
      <c r="AB71" s="74"/>
      <c r="AC71"/>
      <c r="AD71"/>
      <c r="AE71"/>
      <c r="AF71"/>
      <c r="AG71"/>
      <c r="AH71"/>
      <c r="AI71" s="98"/>
      <c r="AJ71"/>
      <c r="AK71"/>
    </row>
  </sheetData>
  <sheetProtection/>
  <mergeCells count="21">
    <mergeCell ref="AA4:AJ4"/>
    <mergeCell ref="Y6:Y7"/>
    <mergeCell ref="Z6:Z7"/>
    <mergeCell ref="AA6:AA7"/>
    <mergeCell ref="AB6:AG6"/>
    <mergeCell ref="AH6:AI6"/>
    <mergeCell ref="AJ6:AK6"/>
    <mergeCell ref="O6:O7"/>
    <mergeCell ref="P6:T6"/>
    <mergeCell ref="U6:V6"/>
    <mergeCell ref="W6:X6"/>
    <mergeCell ref="O4:W4"/>
    <mergeCell ref="M6:M7"/>
    <mergeCell ref="N6:N7"/>
    <mergeCell ref="C4:K4"/>
    <mergeCell ref="I6:J6"/>
    <mergeCell ref="K6:L6"/>
    <mergeCell ref="A6:A7"/>
    <mergeCell ref="B6:B7"/>
    <mergeCell ref="C6:C7"/>
    <mergeCell ref="D6:H6"/>
  </mergeCells>
  <printOptions/>
  <pageMargins left="0.86" right="0.24" top="0.59" bottom="0.73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67"/>
  <sheetViews>
    <sheetView zoomScalePageLayoutView="0" workbookViewId="0" topLeftCell="A1">
      <selection activeCell="C4" sqref="C4:D6"/>
    </sheetView>
  </sheetViews>
  <sheetFormatPr defaultColWidth="8.796875" defaultRowHeight="15"/>
  <cols>
    <col min="1" max="1" width="2.8984375" style="0" customWidth="1"/>
    <col min="2" max="2" width="2.3984375" style="0" customWidth="1"/>
    <col min="3" max="3" width="14.59765625" style="0" customWidth="1"/>
    <col min="4" max="4" width="7.8984375" style="0" customWidth="1"/>
    <col min="5" max="9" width="2.3984375" style="0" customWidth="1"/>
    <col min="10" max="10" width="2.3984375" style="74" customWidth="1"/>
    <col min="11" max="11" width="2.3984375" style="0" customWidth="1"/>
    <col min="12" max="12" width="2.3984375" style="74" customWidth="1"/>
    <col min="13" max="13" width="2.3984375" style="0" customWidth="1"/>
    <col min="14" max="14" width="2.3984375" style="74" customWidth="1"/>
    <col min="15" max="16" width="2.3984375" style="0" customWidth="1"/>
    <col min="17" max="17" width="2.5" style="0" customWidth="1"/>
    <col min="18" max="20" width="2.3984375" style="0" customWidth="1"/>
    <col min="21" max="21" width="5.59765625" style="0" customWidth="1"/>
    <col min="22" max="33" width="2.5" style="74" customWidth="1"/>
    <col min="34" max="34" width="2.5" style="168" customWidth="1"/>
    <col min="35" max="37" width="2.5" style="74" customWidth="1"/>
    <col min="38" max="38" width="6.19921875" style="74" customWidth="1"/>
    <col min="39" max="39" width="7.19921875" style="74" customWidth="1"/>
    <col min="40" max="40" width="7.8984375" style="0" customWidth="1"/>
  </cols>
  <sheetData>
    <row r="1" spans="1:36" s="74" customFormat="1" ht="15">
      <c r="A1" s="32"/>
      <c r="B1" s="25"/>
      <c r="C1" s="25"/>
      <c r="D1" s="26"/>
      <c r="E1" s="27"/>
      <c r="F1" s="28"/>
      <c r="G1" s="28"/>
      <c r="H1" s="29"/>
      <c r="I1" s="28"/>
      <c r="J1" s="28"/>
      <c r="K1" s="28"/>
      <c r="L1" s="28"/>
      <c r="M1" s="28"/>
      <c r="N1" s="28"/>
      <c r="O1" s="28"/>
      <c r="P1" s="28"/>
      <c r="Q1" s="28"/>
      <c r="R1" s="30"/>
      <c r="S1" s="31"/>
      <c r="T1" s="27"/>
      <c r="U1" s="28"/>
      <c r="V1" s="29"/>
      <c r="W1" s="28"/>
      <c r="X1" s="28"/>
      <c r="Y1" s="28"/>
      <c r="Z1" s="28"/>
      <c r="AA1" s="28"/>
      <c r="AB1" s="28"/>
      <c r="AC1" s="199"/>
      <c r="AD1" s="28"/>
      <c r="AE1" s="28"/>
      <c r="AF1" s="30"/>
      <c r="AG1" s="31"/>
      <c r="AH1" s="31"/>
      <c r="AI1" s="200"/>
      <c r="AJ1" s="200"/>
    </row>
    <row r="2" spans="1:36" s="74" customFormat="1" ht="15">
      <c r="A2" s="32"/>
      <c r="B2" s="32"/>
      <c r="C2" s="32"/>
      <c r="D2" s="26"/>
      <c r="E2" s="27"/>
      <c r="F2" s="28"/>
      <c r="G2" s="28"/>
      <c r="H2" s="29"/>
      <c r="I2" s="28"/>
      <c r="J2" s="28" t="s">
        <v>119</v>
      </c>
      <c r="K2" s="28"/>
      <c r="L2" s="28"/>
      <c r="M2" s="28"/>
      <c r="N2" s="28"/>
      <c r="O2" s="28"/>
      <c r="P2" s="28"/>
      <c r="Q2" s="28"/>
      <c r="R2" s="30"/>
      <c r="S2" s="31"/>
      <c r="T2" s="27"/>
      <c r="U2" s="28"/>
      <c r="V2" s="29"/>
      <c r="W2" s="28"/>
      <c r="X2" s="28"/>
      <c r="Y2" s="28"/>
      <c r="Z2" s="28"/>
      <c r="AA2" s="28"/>
      <c r="AB2" s="28"/>
      <c r="AC2" s="199"/>
      <c r="AD2" s="28"/>
      <c r="AE2" s="28"/>
      <c r="AF2" s="30"/>
      <c r="AG2" s="31"/>
      <c r="AH2" s="31"/>
      <c r="AI2" s="200"/>
      <c r="AJ2" s="200"/>
    </row>
    <row r="3" spans="1:38" ht="25.5" customHeight="1">
      <c r="A3" s="36">
        <v>5</v>
      </c>
      <c r="B3" s="36">
        <v>6</v>
      </c>
      <c r="C3" s="37">
        <v>7</v>
      </c>
      <c r="D3" s="36">
        <v>8</v>
      </c>
      <c r="E3" s="36">
        <v>9</v>
      </c>
      <c r="F3" s="36">
        <v>10</v>
      </c>
      <c r="G3" s="38">
        <v>11</v>
      </c>
      <c r="H3" s="36">
        <v>12</v>
      </c>
      <c r="I3" s="36">
        <v>13</v>
      </c>
      <c r="J3" s="36">
        <v>14</v>
      </c>
      <c r="K3" s="38">
        <v>15</v>
      </c>
      <c r="L3" s="36">
        <v>16</v>
      </c>
      <c r="M3" s="36">
        <v>17</v>
      </c>
      <c r="N3" s="36">
        <v>18</v>
      </c>
      <c r="O3" s="38">
        <v>19</v>
      </c>
      <c r="P3" s="36">
        <v>20</v>
      </c>
      <c r="Q3" s="36"/>
      <c r="R3" s="36"/>
      <c r="S3" s="38">
        <v>23</v>
      </c>
      <c r="T3" s="36">
        <v>24</v>
      </c>
      <c r="U3" s="39">
        <v>25</v>
      </c>
      <c r="V3" s="36">
        <v>9</v>
      </c>
      <c r="W3" s="36">
        <v>10</v>
      </c>
      <c r="X3" s="38">
        <v>11</v>
      </c>
      <c r="Y3" s="36">
        <v>12</v>
      </c>
      <c r="Z3" s="36">
        <v>13</v>
      </c>
      <c r="AA3" s="36">
        <v>14</v>
      </c>
      <c r="AB3" s="38">
        <v>15</v>
      </c>
      <c r="AC3" s="36">
        <v>16</v>
      </c>
      <c r="AD3" s="36">
        <v>17</v>
      </c>
      <c r="AE3" s="36">
        <v>18</v>
      </c>
      <c r="AF3" s="38">
        <v>19</v>
      </c>
      <c r="AG3" s="36">
        <v>20</v>
      </c>
      <c r="AH3" s="36"/>
      <c r="AI3" s="36"/>
      <c r="AJ3" s="38">
        <v>23</v>
      </c>
      <c r="AK3" s="36">
        <v>24</v>
      </c>
      <c r="AL3" s="39">
        <v>25</v>
      </c>
    </row>
    <row r="4" spans="1:40" ht="94.5" customHeight="1">
      <c r="A4" s="337" t="s">
        <v>257</v>
      </c>
      <c r="B4" s="338" t="s">
        <v>113</v>
      </c>
      <c r="C4" s="324" t="s">
        <v>209</v>
      </c>
      <c r="D4" s="325"/>
      <c r="E4" s="335" t="s">
        <v>231</v>
      </c>
      <c r="F4" s="336"/>
      <c r="G4" s="335" t="s">
        <v>232</v>
      </c>
      <c r="H4" s="336"/>
      <c r="I4" s="335" t="s">
        <v>233</v>
      </c>
      <c r="J4" s="336"/>
      <c r="K4" s="335" t="s">
        <v>234</v>
      </c>
      <c r="L4" s="336"/>
      <c r="M4" s="335" t="s">
        <v>235</v>
      </c>
      <c r="N4" s="336"/>
      <c r="O4" s="335" t="s">
        <v>236</v>
      </c>
      <c r="P4" s="336"/>
      <c r="Q4" s="335" t="s">
        <v>237</v>
      </c>
      <c r="R4" s="336"/>
      <c r="S4" s="335" t="s">
        <v>238</v>
      </c>
      <c r="T4" s="336"/>
      <c r="U4" s="334" t="s">
        <v>129</v>
      </c>
      <c r="V4" s="335" t="s">
        <v>239</v>
      </c>
      <c r="W4" s="336"/>
      <c r="X4" s="335" t="s">
        <v>240</v>
      </c>
      <c r="Y4" s="336"/>
      <c r="Z4" s="335" t="s">
        <v>241</v>
      </c>
      <c r="AA4" s="336"/>
      <c r="AB4" s="335" t="s">
        <v>242</v>
      </c>
      <c r="AC4" s="336"/>
      <c r="AD4" s="335" t="s">
        <v>243</v>
      </c>
      <c r="AE4" s="336"/>
      <c r="AF4" s="335" t="s">
        <v>244</v>
      </c>
      <c r="AG4" s="336"/>
      <c r="AH4" s="335" t="s">
        <v>245</v>
      </c>
      <c r="AI4" s="336"/>
      <c r="AJ4" s="335" t="s">
        <v>246</v>
      </c>
      <c r="AK4" s="336"/>
      <c r="AL4" s="334" t="s">
        <v>247</v>
      </c>
      <c r="AM4" s="340" t="s">
        <v>277</v>
      </c>
      <c r="AN4" s="341" t="s">
        <v>278</v>
      </c>
    </row>
    <row r="5" spans="1:40" ht="18" customHeight="1">
      <c r="A5" s="337"/>
      <c r="B5" s="338"/>
      <c r="C5" s="326"/>
      <c r="D5" s="327"/>
      <c r="E5" s="332" t="s">
        <v>211</v>
      </c>
      <c r="F5" s="333"/>
      <c r="G5" s="332" t="s">
        <v>212</v>
      </c>
      <c r="H5" s="333"/>
      <c r="I5" s="332" t="s">
        <v>214</v>
      </c>
      <c r="J5" s="333"/>
      <c r="K5" s="332" t="s">
        <v>212</v>
      </c>
      <c r="L5" s="333"/>
      <c r="M5" s="332" t="s">
        <v>213</v>
      </c>
      <c r="N5" s="333"/>
      <c r="O5" s="332" t="s">
        <v>211</v>
      </c>
      <c r="P5" s="333"/>
      <c r="Q5" s="332" t="s">
        <v>213</v>
      </c>
      <c r="R5" s="333"/>
      <c r="S5" s="332" t="s">
        <v>212</v>
      </c>
      <c r="T5" s="333"/>
      <c r="U5" s="334"/>
      <c r="V5" s="332" t="s">
        <v>212</v>
      </c>
      <c r="W5" s="333"/>
      <c r="X5" s="332" t="s">
        <v>213</v>
      </c>
      <c r="Y5" s="333"/>
      <c r="Z5" s="332" t="s">
        <v>210</v>
      </c>
      <c r="AA5" s="333"/>
      <c r="AB5" s="332" t="s">
        <v>210</v>
      </c>
      <c r="AC5" s="333"/>
      <c r="AD5" s="332" t="s">
        <v>210</v>
      </c>
      <c r="AE5" s="333"/>
      <c r="AF5" s="332" t="s">
        <v>230</v>
      </c>
      <c r="AG5" s="333"/>
      <c r="AH5" s="332" t="s">
        <v>210</v>
      </c>
      <c r="AI5" s="333"/>
      <c r="AJ5" s="332" t="s">
        <v>212</v>
      </c>
      <c r="AK5" s="333"/>
      <c r="AL5" s="334"/>
      <c r="AM5" s="340"/>
      <c r="AN5" s="342"/>
    </row>
    <row r="6" spans="1:40" ht="15.75" customHeight="1">
      <c r="A6" s="337"/>
      <c r="B6" s="338"/>
      <c r="C6" s="328"/>
      <c r="D6" s="329"/>
      <c r="E6" s="40" t="s">
        <v>117</v>
      </c>
      <c r="F6" s="41" t="s">
        <v>118</v>
      </c>
      <c r="G6" s="40" t="s">
        <v>117</v>
      </c>
      <c r="H6" s="41" t="s">
        <v>118</v>
      </c>
      <c r="I6" s="40" t="s">
        <v>117</v>
      </c>
      <c r="J6" s="41" t="s">
        <v>118</v>
      </c>
      <c r="K6" s="40" t="s">
        <v>117</v>
      </c>
      <c r="L6" s="41" t="s">
        <v>118</v>
      </c>
      <c r="M6" s="40" t="s">
        <v>117</v>
      </c>
      <c r="N6" s="41" t="s">
        <v>118</v>
      </c>
      <c r="O6" s="40" t="s">
        <v>117</v>
      </c>
      <c r="P6" s="41" t="s">
        <v>118</v>
      </c>
      <c r="Q6" s="40" t="s">
        <v>117</v>
      </c>
      <c r="R6" s="41" t="s">
        <v>118</v>
      </c>
      <c r="S6" s="40" t="s">
        <v>117</v>
      </c>
      <c r="T6" s="41" t="s">
        <v>118</v>
      </c>
      <c r="U6" s="334"/>
      <c r="V6" s="40" t="s">
        <v>117</v>
      </c>
      <c r="W6" s="41" t="s">
        <v>118</v>
      </c>
      <c r="X6" s="40" t="s">
        <v>117</v>
      </c>
      <c r="Y6" s="41" t="s">
        <v>118</v>
      </c>
      <c r="Z6" s="40" t="s">
        <v>117</v>
      </c>
      <c r="AA6" s="41" t="s">
        <v>118</v>
      </c>
      <c r="AB6" s="40" t="s">
        <v>117</v>
      </c>
      <c r="AC6" s="41" t="s">
        <v>118</v>
      </c>
      <c r="AD6" s="40" t="s">
        <v>117</v>
      </c>
      <c r="AE6" s="41" t="s">
        <v>118</v>
      </c>
      <c r="AF6" s="40" t="s">
        <v>117</v>
      </c>
      <c r="AG6" s="41" t="s">
        <v>118</v>
      </c>
      <c r="AH6" s="40" t="s">
        <v>117</v>
      </c>
      <c r="AI6" s="41" t="s">
        <v>118</v>
      </c>
      <c r="AJ6" s="40" t="s">
        <v>117</v>
      </c>
      <c r="AK6" s="41" t="s">
        <v>118</v>
      </c>
      <c r="AL6" s="334"/>
      <c r="AM6" s="340"/>
      <c r="AN6" s="343"/>
    </row>
    <row r="7" spans="1:40" ht="14.25" customHeight="1">
      <c r="A7" s="237">
        <v>1</v>
      </c>
      <c r="B7" s="238"/>
      <c r="C7" s="78" t="s">
        <v>4</v>
      </c>
      <c r="D7" s="79" t="s">
        <v>5</v>
      </c>
      <c r="E7" s="239">
        <f>Ky3!K8</f>
        <v>5</v>
      </c>
      <c r="F7" s="237"/>
      <c r="G7" s="239">
        <f>Ky3!W8</f>
        <v>8</v>
      </c>
      <c r="H7" s="237"/>
      <c r="I7" s="239">
        <f>Ky3!AJ8</f>
        <v>3</v>
      </c>
      <c r="J7" s="239">
        <f>Ky3!AK8</f>
        <v>3</v>
      </c>
      <c r="K7" s="238">
        <v>4</v>
      </c>
      <c r="L7" s="239">
        <v>3</v>
      </c>
      <c r="M7" s="238">
        <v>3</v>
      </c>
      <c r="N7" s="239">
        <v>3</v>
      </c>
      <c r="O7" s="238">
        <v>3</v>
      </c>
      <c r="P7" s="238"/>
      <c r="Q7" s="238">
        <v>3</v>
      </c>
      <c r="R7" s="238">
        <v>6</v>
      </c>
      <c r="S7" s="238">
        <v>2</v>
      </c>
      <c r="T7" s="239"/>
      <c r="U7" s="240">
        <f>ROUND((MAX(E7,F7)*2+MAX(G7,H7)*5+MAX(I7,J7)*6+MAX(K7,L7)*5+MAX(M7,N7)*3+MAX(O7,P7)*2++MAX(Q7,R7)*2+MAX(S7,T7)*5)/31,2)</f>
        <v>4.03</v>
      </c>
      <c r="V7" s="239">
        <v>5</v>
      </c>
      <c r="W7" s="237"/>
      <c r="X7" s="239">
        <v>1</v>
      </c>
      <c r="Y7" s="237"/>
      <c r="Z7" s="239">
        <v>6</v>
      </c>
      <c r="AA7" s="237"/>
      <c r="AB7" s="239">
        <v>5</v>
      </c>
      <c r="AC7" s="239"/>
      <c r="AD7" s="241">
        <v>5</v>
      </c>
      <c r="AE7" s="239"/>
      <c r="AF7" s="242">
        <v>8</v>
      </c>
      <c r="AG7" s="241"/>
      <c r="AH7" s="243">
        <v>1</v>
      </c>
      <c r="AI7" s="241"/>
      <c r="AJ7" s="241">
        <v>5</v>
      </c>
      <c r="AK7" s="239"/>
      <c r="AL7" s="240">
        <f>ROUND((MAX(V7,W7)*5+MAX(X7,Y7)*3+MAX(Z7,AA7)*4+MAX(AB7,AC7)*4+MAX(AD7,AE7)*4+MAX(AF7,AG7)*1++MAX(AH7,AI7)*4+MAX(AJ7,AK7)*5)/30,2)</f>
        <v>4.3</v>
      </c>
      <c r="AM7" s="244">
        <f aca="true" t="shared" si="0" ref="AM7:AM38">(U7*31+AL7*30)/61</f>
        <v>4.162786885245902</v>
      </c>
      <c r="AN7" s="244" t="str">
        <f aca="true" t="shared" si="1" ref="AN7:AN38">IF(AM7&gt;=8,"Giái",IF(AM7&gt;=7,"Kh¸",IF(AM7&gt;=6,"TB Kh¸",IF(AM7&gt;=5,"TB",IF(AM7&gt;=4,"YÕu",IF(AM7&lt;4,"KÐm"))))))</f>
        <v>YÕu</v>
      </c>
    </row>
    <row r="8" spans="1:40" ht="14.25" customHeight="1">
      <c r="A8" s="119">
        <v>2</v>
      </c>
      <c r="B8" s="119"/>
      <c r="C8" s="83" t="s">
        <v>6</v>
      </c>
      <c r="D8" s="84" t="s">
        <v>7</v>
      </c>
      <c r="E8" s="245">
        <f>Ky3!K9</f>
        <v>6</v>
      </c>
      <c r="F8" s="119"/>
      <c r="G8" s="245">
        <f>Ky3!W9</f>
        <v>6</v>
      </c>
      <c r="H8" s="119"/>
      <c r="I8" s="245">
        <f>Ky3!AJ9</f>
        <v>5</v>
      </c>
      <c r="J8" s="119"/>
      <c r="K8" s="119">
        <v>4</v>
      </c>
      <c r="L8" s="246">
        <v>8</v>
      </c>
      <c r="M8" s="119">
        <v>0</v>
      </c>
      <c r="N8" s="119">
        <v>6</v>
      </c>
      <c r="O8" s="119">
        <v>4</v>
      </c>
      <c r="P8" s="119"/>
      <c r="Q8" s="119">
        <v>5</v>
      </c>
      <c r="R8" s="119"/>
      <c r="S8" s="119">
        <v>6</v>
      </c>
      <c r="T8" s="246"/>
      <c r="U8" s="247">
        <f aca="true" t="shared" si="2" ref="U8:U62">ROUND((MAX(E8,F8)*2+MAX(G8,H8)*5+MAX(I8,J8)*6+MAX(K8,L8)*5+MAX(M8,N8)*3+MAX(O8,P8)*2++MAX(Q8,R8)*2+MAX(S8,T8)*5)/31,2)</f>
        <v>5.74</v>
      </c>
      <c r="V8" s="245">
        <v>7</v>
      </c>
      <c r="W8" s="119"/>
      <c r="X8" s="245">
        <v>2</v>
      </c>
      <c r="Y8" s="119"/>
      <c r="Z8" s="245">
        <v>5</v>
      </c>
      <c r="AA8" s="119"/>
      <c r="AB8" s="245">
        <v>6</v>
      </c>
      <c r="AC8" s="246"/>
      <c r="AD8" s="248">
        <v>7</v>
      </c>
      <c r="AE8" s="248"/>
      <c r="AF8" s="249">
        <v>5</v>
      </c>
      <c r="AG8" s="248"/>
      <c r="AH8" s="250">
        <v>2</v>
      </c>
      <c r="AI8" s="248"/>
      <c r="AJ8" s="248">
        <v>5</v>
      </c>
      <c r="AK8" s="246"/>
      <c r="AL8" s="247">
        <f aca="true" t="shared" si="3" ref="AL8:AL62">ROUND((MAX(V8,W8)*5+MAX(X8,Y8)*3+MAX(Z8,AA8)*4+MAX(AB8,AC8)*4+MAX(AD8,AE8)*4+MAX(AF8,AG8)*1++MAX(AH8,AI8)*4+MAX(AJ8,AK8)*5)/30,2)</f>
        <v>5.03</v>
      </c>
      <c r="AM8" s="251">
        <f t="shared" si="0"/>
        <v>5.390819672131148</v>
      </c>
      <c r="AN8" s="251" t="str">
        <f t="shared" si="1"/>
        <v>TB</v>
      </c>
    </row>
    <row r="9" spans="1:40" ht="14.25" customHeight="1">
      <c r="A9" s="252">
        <v>3</v>
      </c>
      <c r="B9" s="119"/>
      <c r="C9" s="83" t="s">
        <v>10</v>
      </c>
      <c r="D9" s="84" t="s">
        <v>11</v>
      </c>
      <c r="E9" s="245">
        <f>Ky3!K10</f>
        <v>7</v>
      </c>
      <c r="F9" s="119"/>
      <c r="G9" s="245">
        <f>Ky3!W10</f>
        <v>6</v>
      </c>
      <c r="H9" s="119"/>
      <c r="I9" s="245">
        <f>Ky3!AJ10</f>
        <v>4</v>
      </c>
      <c r="J9" s="245">
        <f>Ky3!AK10</f>
        <v>5</v>
      </c>
      <c r="K9" s="119">
        <v>5</v>
      </c>
      <c r="L9" s="119"/>
      <c r="M9" s="119">
        <v>0</v>
      </c>
      <c r="N9" s="119">
        <v>5</v>
      </c>
      <c r="O9" s="119">
        <v>5</v>
      </c>
      <c r="P9" s="119"/>
      <c r="Q9" s="119">
        <v>6</v>
      </c>
      <c r="R9" s="119"/>
      <c r="S9" s="119">
        <v>3</v>
      </c>
      <c r="T9" s="246"/>
      <c r="U9" s="247">
        <f t="shared" si="2"/>
        <v>4.87</v>
      </c>
      <c r="V9" s="245">
        <v>5</v>
      </c>
      <c r="W9" s="119"/>
      <c r="X9" s="245">
        <v>5</v>
      </c>
      <c r="Y9" s="119"/>
      <c r="Z9" s="245">
        <v>4</v>
      </c>
      <c r="AA9" s="246"/>
      <c r="AB9" s="245">
        <v>4</v>
      </c>
      <c r="AC9" s="119"/>
      <c r="AD9" s="248">
        <v>6</v>
      </c>
      <c r="AE9" s="248"/>
      <c r="AF9" s="249">
        <v>5</v>
      </c>
      <c r="AG9" s="248"/>
      <c r="AH9" s="250">
        <v>0</v>
      </c>
      <c r="AI9" s="248"/>
      <c r="AJ9" s="248">
        <v>5</v>
      </c>
      <c r="AK9" s="246"/>
      <c r="AL9" s="247">
        <f t="shared" si="3"/>
        <v>4.2</v>
      </c>
      <c r="AM9" s="251">
        <f t="shared" si="0"/>
        <v>4.540491803278689</v>
      </c>
      <c r="AN9" s="251" t="str">
        <f t="shared" si="1"/>
        <v>YÕu</v>
      </c>
    </row>
    <row r="10" spans="1:40" ht="14.25" customHeight="1">
      <c r="A10" s="119">
        <v>4</v>
      </c>
      <c r="B10" s="119"/>
      <c r="C10" s="83" t="s">
        <v>12</v>
      </c>
      <c r="D10" s="84" t="s">
        <v>13</v>
      </c>
      <c r="E10" s="245">
        <f>Ky3!K11</f>
        <v>4</v>
      </c>
      <c r="F10" s="245">
        <f>Ky3!L11</f>
        <v>7</v>
      </c>
      <c r="G10" s="245">
        <f>Ky3!W11</f>
        <v>8</v>
      </c>
      <c r="H10" s="119"/>
      <c r="I10" s="245">
        <f>Ky3!AJ11</f>
        <v>5</v>
      </c>
      <c r="J10" s="119"/>
      <c r="K10" s="248">
        <v>7</v>
      </c>
      <c r="L10" s="119"/>
      <c r="M10" s="248">
        <v>5</v>
      </c>
      <c r="N10" s="246"/>
      <c r="O10" s="248">
        <v>5</v>
      </c>
      <c r="P10" s="119"/>
      <c r="Q10" s="248">
        <v>7</v>
      </c>
      <c r="R10" s="119"/>
      <c r="S10" s="248">
        <v>4</v>
      </c>
      <c r="T10" s="246"/>
      <c r="U10" s="247">
        <f t="shared" si="2"/>
        <v>5.74</v>
      </c>
      <c r="V10" s="245">
        <v>8</v>
      </c>
      <c r="W10" s="119"/>
      <c r="X10" s="245">
        <v>2</v>
      </c>
      <c r="Y10" s="119"/>
      <c r="Z10" s="245" t="s">
        <v>145</v>
      </c>
      <c r="AA10" s="119"/>
      <c r="AB10" s="245">
        <v>8</v>
      </c>
      <c r="AC10" s="119"/>
      <c r="AD10" s="248">
        <v>6</v>
      </c>
      <c r="AE10" s="246"/>
      <c r="AF10" s="249">
        <v>8</v>
      </c>
      <c r="AG10" s="119"/>
      <c r="AH10" s="248">
        <v>5</v>
      </c>
      <c r="AI10" s="119"/>
      <c r="AJ10" s="248">
        <v>5</v>
      </c>
      <c r="AK10" s="246"/>
      <c r="AL10" s="247">
        <f>ROUND((MAX(V10,W10)*5+MAX(X10,Y10)*3+MAX(Z10,AA10)*4+MAX(AB10,AC10)*4+MAX(AD11,AE10)*4+MAX(AF10,AG10)*1++MAX(AH10,AI10)*4+MAX(AJ10,AK10)*5)/30,2)</f>
        <v>4.63</v>
      </c>
      <c r="AM10" s="251">
        <f t="shared" si="0"/>
        <v>5.1940983606557385</v>
      </c>
      <c r="AN10" s="251" t="str">
        <f t="shared" si="1"/>
        <v>TB</v>
      </c>
    </row>
    <row r="11" spans="1:40" ht="14.25" customHeight="1">
      <c r="A11" s="252">
        <v>5</v>
      </c>
      <c r="B11" s="119"/>
      <c r="C11" s="83" t="s">
        <v>6</v>
      </c>
      <c r="D11" s="84" t="s">
        <v>13</v>
      </c>
      <c r="E11" s="245">
        <f>Ky3!K12</f>
        <v>7</v>
      </c>
      <c r="F11" s="246"/>
      <c r="G11" s="245">
        <f>Ky3!W12</f>
        <v>8</v>
      </c>
      <c r="H11" s="119"/>
      <c r="I11" s="245">
        <f>Ky3!AJ12</f>
        <v>3</v>
      </c>
      <c r="J11" s="245">
        <f>Ky3!AK12</f>
        <v>1</v>
      </c>
      <c r="K11" s="248">
        <v>4</v>
      </c>
      <c r="L11" s="246">
        <v>2</v>
      </c>
      <c r="M11" s="248">
        <v>5</v>
      </c>
      <c r="N11" s="248"/>
      <c r="O11" s="248">
        <v>1</v>
      </c>
      <c r="P11" s="119"/>
      <c r="Q11" s="248" t="s">
        <v>141</v>
      </c>
      <c r="R11" s="119"/>
      <c r="S11" s="248">
        <v>0</v>
      </c>
      <c r="T11" s="246"/>
      <c r="U11" s="247">
        <f t="shared" si="2"/>
        <v>3.52</v>
      </c>
      <c r="V11" s="245">
        <v>3</v>
      </c>
      <c r="W11" s="246"/>
      <c r="X11" s="245">
        <v>0</v>
      </c>
      <c r="Y11" s="119"/>
      <c r="Z11" s="245" t="s">
        <v>145</v>
      </c>
      <c r="AA11" s="246"/>
      <c r="AB11" s="245">
        <v>1</v>
      </c>
      <c r="AC11" s="246"/>
      <c r="AD11" s="248">
        <v>2</v>
      </c>
      <c r="AE11" s="248"/>
      <c r="AF11" s="249">
        <v>5</v>
      </c>
      <c r="AG11" s="119"/>
      <c r="AH11" s="250">
        <v>2</v>
      </c>
      <c r="AI11" s="119"/>
      <c r="AJ11" s="248">
        <v>4</v>
      </c>
      <c r="AK11" s="246"/>
      <c r="AL11" s="247">
        <f>ROUND((MAX(V11,W11)*5+MAX(X11,Y11)*3+MAX(Z11,AA11)*4+MAX(AB11,AC11)*4+MAX(AD12,AE11)*4+MAX(AF11,AG11)*1++MAX(AH11,AI11)*4+MAX(AJ11,AK11)*5)/30,2)</f>
        <v>2.13</v>
      </c>
      <c r="AM11" s="251">
        <f t="shared" si="0"/>
        <v>2.836393442622951</v>
      </c>
      <c r="AN11" s="251" t="str">
        <f t="shared" si="1"/>
        <v>KÐm</v>
      </c>
    </row>
    <row r="12" spans="1:40" ht="14.25" customHeight="1">
      <c r="A12" s="119">
        <v>6</v>
      </c>
      <c r="B12" s="119"/>
      <c r="C12" s="83" t="s">
        <v>14</v>
      </c>
      <c r="D12" s="84" t="s">
        <v>13</v>
      </c>
      <c r="E12" s="245">
        <f>Ky3!K13</f>
        <v>3</v>
      </c>
      <c r="F12" s="245">
        <f>Ky3!L13</f>
        <v>5</v>
      </c>
      <c r="G12" s="245">
        <f>Ky3!W13</f>
        <v>8</v>
      </c>
      <c r="H12" s="119"/>
      <c r="I12" s="245">
        <f>Ky3!AJ13</f>
        <v>3</v>
      </c>
      <c r="J12" s="245">
        <f>Ky3!AK13</f>
        <v>6</v>
      </c>
      <c r="K12" s="119">
        <v>5</v>
      </c>
      <c r="L12" s="246"/>
      <c r="M12" s="119">
        <v>4</v>
      </c>
      <c r="N12" s="119">
        <v>3</v>
      </c>
      <c r="O12" s="119">
        <v>1</v>
      </c>
      <c r="P12" s="119"/>
      <c r="Q12" s="119">
        <v>3</v>
      </c>
      <c r="R12" s="119">
        <v>6</v>
      </c>
      <c r="S12" s="119">
        <v>2</v>
      </c>
      <c r="T12" s="246"/>
      <c r="U12" s="247">
        <f t="shared" si="2"/>
        <v>4.74</v>
      </c>
      <c r="V12" s="245">
        <v>3</v>
      </c>
      <c r="W12" s="246"/>
      <c r="X12" s="245">
        <v>1</v>
      </c>
      <c r="Y12" s="119"/>
      <c r="Z12" s="245">
        <v>4</v>
      </c>
      <c r="AA12" s="246"/>
      <c r="AB12" s="245">
        <v>4</v>
      </c>
      <c r="AC12" s="246"/>
      <c r="AD12" s="248">
        <v>3</v>
      </c>
      <c r="AE12" s="248"/>
      <c r="AF12" s="249">
        <v>3</v>
      </c>
      <c r="AG12" s="248"/>
      <c r="AH12" s="250">
        <v>0</v>
      </c>
      <c r="AI12" s="248"/>
      <c r="AJ12" s="248">
        <v>5</v>
      </c>
      <c r="AK12" s="246"/>
      <c r="AL12" s="247">
        <f>ROUND((MAX(V12,W12)*5+MAX(X12,Y12)*3+MAX(Z12,AA12)*4+MAX(AB12,AC12)*4+MAX(AD13,AE12)*4+MAX(AF12,AG12)*1++MAX(AH12,AI12)*4+MAX(AJ12,AK12)*5)/30,2)</f>
        <v>3.27</v>
      </c>
      <c r="AM12" s="251">
        <f t="shared" si="0"/>
        <v>4.017049180327868</v>
      </c>
      <c r="AN12" s="251" t="str">
        <f t="shared" si="1"/>
        <v>YÕu</v>
      </c>
    </row>
    <row r="13" spans="1:40" ht="14.25" customHeight="1">
      <c r="A13" s="252">
        <v>7</v>
      </c>
      <c r="B13" s="119"/>
      <c r="C13" s="83" t="s">
        <v>15</v>
      </c>
      <c r="D13" s="84" t="s">
        <v>16</v>
      </c>
      <c r="E13" s="245">
        <f>Ky3!K14</f>
        <v>2</v>
      </c>
      <c r="F13" s="245">
        <f>Ky3!L14</f>
        <v>6</v>
      </c>
      <c r="G13" s="245">
        <f>Ky3!W14</f>
        <v>5</v>
      </c>
      <c r="H13" s="119"/>
      <c r="I13" s="245">
        <f>Ky3!AJ14</f>
        <v>3</v>
      </c>
      <c r="J13" s="245">
        <f>Ky3!AK14</f>
        <v>3</v>
      </c>
      <c r="K13" s="119">
        <v>4</v>
      </c>
      <c r="L13" s="246">
        <v>4</v>
      </c>
      <c r="M13" s="119">
        <v>3</v>
      </c>
      <c r="N13" s="119">
        <v>2</v>
      </c>
      <c r="O13" s="119">
        <v>3</v>
      </c>
      <c r="P13" s="119"/>
      <c r="Q13" s="119">
        <v>5</v>
      </c>
      <c r="R13" s="119"/>
      <c r="S13" s="119">
        <v>1</v>
      </c>
      <c r="T13" s="246"/>
      <c r="U13" s="247">
        <f t="shared" si="2"/>
        <v>3.39</v>
      </c>
      <c r="V13" s="245">
        <v>3</v>
      </c>
      <c r="W13" s="245"/>
      <c r="X13" s="245">
        <v>4</v>
      </c>
      <c r="Y13" s="119"/>
      <c r="Z13" s="245">
        <v>4</v>
      </c>
      <c r="AA13" s="245"/>
      <c r="AB13" s="245">
        <v>6</v>
      </c>
      <c r="AC13" s="246"/>
      <c r="AD13" s="248">
        <v>5</v>
      </c>
      <c r="AE13" s="248"/>
      <c r="AF13" s="249">
        <v>5</v>
      </c>
      <c r="AG13" s="248"/>
      <c r="AH13" s="250">
        <v>1</v>
      </c>
      <c r="AI13" s="248"/>
      <c r="AJ13" s="248">
        <v>5</v>
      </c>
      <c r="AK13" s="246"/>
      <c r="AL13" s="247">
        <f t="shared" si="3"/>
        <v>4.03</v>
      </c>
      <c r="AM13" s="251">
        <f t="shared" si="0"/>
        <v>3.704754098360656</v>
      </c>
      <c r="AN13" s="251" t="str">
        <f t="shared" si="1"/>
        <v>KÐm</v>
      </c>
    </row>
    <row r="14" spans="1:40" ht="14.25" customHeight="1">
      <c r="A14" s="119">
        <v>8</v>
      </c>
      <c r="B14" s="119"/>
      <c r="C14" s="83" t="s">
        <v>17</v>
      </c>
      <c r="D14" s="84" t="s">
        <v>18</v>
      </c>
      <c r="E14" s="245">
        <f>Ky3!K15</f>
        <v>2</v>
      </c>
      <c r="F14" s="245">
        <f>Ky3!L15</f>
        <v>6</v>
      </c>
      <c r="G14" s="245">
        <f>Ky3!W15</f>
        <v>7</v>
      </c>
      <c r="H14" s="119"/>
      <c r="I14" s="245">
        <f>Ky3!AJ15</f>
        <v>4</v>
      </c>
      <c r="J14" s="245">
        <f>Ky3!AK15</f>
        <v>4</v>
      </c>
      <c r="K14" s="248">
        <v>4</v>
      </c>
      <c r="L14" s="119">
        <v>1</v>
      </c>
      <c r="M14" s="248">
        <v>5</v>
      </c>
      <c r="N14" s="246"/>
      <c r="O14" s="248">
        <v>1</v>
      </c>
      <c r="P14" s="248"/>
      <c r="Q14" s="248" t="s">
        <v>141</v>
      </c>
      <c r="R14" s="248"/>
      <c r="S14" s="248">
        <v>0</v>
      </c>
      <c r="T14" s="246"/>
      <c r="U14" s="247">
        <f t="shared" si="2"/>
        <v>3.48</v>
      </c>
      <c r="V14" s="245">
        <v>2</v>
      </c>
      <c r="W14" s="119"/>
      <c r="X14" s="245">
        <v>0</v>
      </c>
      <c r="Y14" s="119"/>
      <c r="Z14" s="245" t="s">
        <v>145</v>
      </c>
      <c r="AA14" s="246"/>
      <c r="AB14" s="245">
        <v>1</v>
      </c>
      <c r="AC14" s="119"/>
      <c r="AD14" s="248">
        <v>5</v>
      </c>
      <c r="AE14" s="246"/>
      <c r="AF14" s="249" t="s">
        <v>207</v>
      </c>
      <c r="AG14" s="248"/>
      <c r="AH14" s="248">
        <v>0</v>
      </c>
      <c r="AI14" s="248"/>
      <c r="AJ14" s="248">
        <v>0</v>
      </c>
      <c r="AK14" s="246"/>
      <c r="AL14" s="247">
        <f t="shared" si="3"/>
        <v>1.13</v>
      </c>
      <c r="AM14" s="251">
        <f t="shared" si="0"/>
        <v>2.3242622950819674</v>
      </c>
      <c r="AN14" s="251" t="str">
        <f t="shared" si="1"/>
        <v>KÐm</v>
      </c>
    </row>
    <row r="15" spans="1:40" s="74" customFormat="1" ht="14.25" customHeight="1">
      <c r="A15" s="252">
        <v>9</v>
      </c>
      <c r="B15" s="119"/>
      <c r="C15" s="120" t="s">
        <v>19</v>
      </c>
      <c r="D15" s="121" t="s">
        <v>20</v>
      </c>
      <c r="E15" s="245">
        <f>Ky3!K16</f>
        <v>0</v>
      </c>
      <c r="F15" s="245">
        <f>Ky3!L16</f>
        <v>0</v>
      </c>
      <c r="G15" s="245">
        <f>Ky3!W16</f>
        <v>0</v>
      </c>
      <c r="H15" s="119"/>
      <c r="I15" s="245">
        <f>Ky3!AJ16</f>
        <v>2</v>
      </c>
      <c r="J15" s="245" t="s">
        <v>141</v>
      </c>
      <c r="K15" s="119">
        <v>0</v>
      </c>
      <c r="L15" s="246">
        <v>0</v>
      </c>
      <c r="M15" s="119">
        <v>0</v>
      </c>
      <c r="N15" s="119">
        <v>0</v>
      </c>
      <c r="O15" s="119">
        <v>0</v>
      </c>
      <c r="P15" s="119"/>
      <c r="Q15" s="119" t="s">
        <v>141</v>
      </c>
      <c r="R15" s="119"/>
      <c r="S15" s="119">
        <v>0</v>
      </c>
      <c r="T15" s="246"/>
      <c r="U15" s="247">
        <f t="shared" si="2"/>
        <v>0.39</v>
      </c>
      <c r="V15" s="245">
        <v>3</v>
      </c>
      <c r="W15" s="245"/>
      <c r="X15" s="245">
        <v>0</v>
      </c>
      <c r="Y15" s="119"/>
      <c r="Z15" s="245">
        <v>0</v>
      </c>
      <c r="AA15" s="119"/>
      <c r="AB15" s="245">
        <v>3</v>
      </c>
      <c r="AC15" s="246"/>
      <c r="AD15" s="248">
        <v>3</v>
      </c>
      <c r="AE15" s="248"/>
      <c r="AF15" s="249">
        <v>3</v>
      </c>
      <c r="AG15" s="119"/>
      <c r="AH15" s="248">
        <v>0</v>
      </c>
      <c r="AI15" s="119"/>
      <c r="AJ15" s="248">
        <v>5</v>
      </c>
      <c r="AK15" s="246"/>
      <c r="AL15" s="247">
        <f t="shared" si="3"/>
        <v>2.23</v>
      </c>
      <c r="AM15" s="251">
        <f t="shared" si="0"/>
        <v>1.2949180327868854</v>
      </c>
      <c r="AN15" s="251" t="str">
        <f t="shared" si="1"/>
        <v>KÐm</v>
      </c>
    </row>
    <row r="16" spans="1:40" ht="14.25" customHeight="1">
      <c r="A16" s="119">
        <v>10</v>
      </c>
      <c r="B16" s="119"/>
      <c r="C16" s="83" t="s">
        <v>21</v>
      </c>
      <c r="D16" s="84" t="s">
        <v>20</v>
      </c>
      <c r="E16" s="245">
        <f>Ky3!K17</f>
        <v>6</v>
      </c>
      <c r="F16" s="119"/>
      <c r="G16" s="245">
        <f>Ky3!W17</f>
        <v>9</v>
      </c>
      <c r="H16" s="119"/>
      <c r="I16" s="245">
        <f>Ky3!AJ17</f>
        <v>4</v>
      </c>
      <c r="J16" s="245">
        <f>Ky3!AK17</f>
        <v>4</v>
      </c>
      <c r="K16" s="119">
        <v>4</v>
      </c>
      <c r="L16" s="119">
        <v>2</v>
      </c>
      <c r="M16" s="119">
        <v>4</v>
      </c>
      <c r="N16" s="246">
        <v>3</v>
      </c>
      <c r="O16" s="119">
        <v>3</v>
      </c>
      <c r="P16" s="119"/>
      <c r="Q16" s="119" t="s">
        <v>141</v>
      </c>
      <c r="R16" s="119"/>
      <c r="S16" s="119">
        <v>5</v>
      </c>
      <c r="T16" s="246"/>
      <c r="U16" s="247">
        <f t="shared" si="2"/>
        <v>4.65</v>
      </c>
      <c r="V16" s="245">
        <v>7</v>
      </c>
      <c r="W16" s="119"/>
      <c r="X16" s="245">
        <v>3</v>
      </c>
      <c r="Y16" s="119"/>
      <c r="Z16" s="245">
        <v>5</v>
      </c>
      <c r="AA16" s="119"/>
      <c r="AB16" s="245">
        <v>5</v>
      </c>
      <c r="AC16" s="119"/>
      <c r="AD16" s="248">
        <v>8</v>
      </c>
      <c r="AE16" s="246"/>
      <c r="AF16" s="249">
        <v>8</v>
      </c>
      <c r="AG16" s="119"/>
      <c r="AH16" s="248">
        <v>5</v>
      </c>
      <c r="AI16" s="119"/>
      <c r="AJ16" s="248">
        <v>5</v>
      </c>
      <c r="AK16" s="246"/>
      <c r="AL16" s="247">
        <f t="shared" si="3"/>
        <v>5.63</v>
      </c>
      <c r="AM16" s="251">
        <f t="shared" si="0"/>
        <v>5.131967213114755</v>
      </c>
      <c r="AN16" s="251" t="str">
        <f t="shared" si="1"/>
        <v>TB</v>
      </c>
    </row>
    <row r="17" spans="1:40" ht="14.25" customHeight="1">
      <c r="A17" s="252">
        <v>11</v>
      </c>
      <c r="B17" s="119"/>
      <c r="C17" s="83" t="s">
        <v>22</v>
      </c>
      <c r="D17" s="84" t="s">
        <v>20</v>
      </c>
      <c r="E17" s="245">
        <f>Ky3!K18</f>
        <v>7</v>
      </c>
      <c r="F17" s="245"/>
      <c r="G17" s="245">
        <f>Ky3!W18</f>
        <v>6</v>
      </c>
      <c r="H17" s="119"/>
      <c r="I17" s="245">
        <f>Ky3!AJ18</f>
        <v>6</v>
      </c>
      <c r="J17" s="119"/>
      <c r="K17" s="119">
        <v>4</v>
      </c>
      <c r="L17" s="119">
        <v>3</v>
      </c>
      <c r="M17" s="119">
        <v>0</v>
      </c>
      <c r="N17" s="119">
        <v>2</v>
      </c>
      <c r="O17" s="119">
        <v>1</v>
      </c>
      <c r="P17" s="119"/>
      <c r="Q17" s="119">
        <v>5</v>
      </c>
      <c r="R17" s="119"/>
      <c r="S17" s="119">
        <v>5</v>
      </c>
      <c r="T17" s="246"/>
      <c r="U17" s="247">
        <f t="shared" si="2"/>
        <v>4.61</v>
      </c>
      <c r="V17" s="245">
        <v>5</v>
      </c>
      <c r="W17" s="245"/>
      <c r="X17" s="245">
        <v>0</v>
      </c>
      <c r="Y17" s="119"/>
      <c r="Z17" s="245">
        <v>5</v>
      </c>
      <c r="AA17" s="119"/>
      <c r="AB17" s="245">
        <v>5</v>
      </c>
      <c r="AC17" s="119"/>
      <c r="AD17" s="248">
        <v>5</v>
      </c>
      <c r="AE17" s="248"/>
      <c r="AF17" s="249">
        <v>8</v>
      </c>
      <c r="AG17" s="119"/>
      <c r="AH17" s="250">
        <v>0</v>
      </c>
      <c r="AI17" s="119"/>
      <c r="AJ17" s="248">
        <v>5</v>
      </c>
      <c r="AK17" s="246"/>
      <c r="AL17" s="247">
        <f t="shared" si="3"/>
        <v>3.93</v>
      </c>
      <c r="AM17" s="251">
        <f t="shared" si="0"/>
        <v>4.275573770491803</v>
      </c>
      <c r="AN17" s="251" t="str">
        <f t="shared" si="1"/>
        <v>YÕu</v>
      </c>
    </row>
    <row r="18" spans="1:40" ht="14.25" customHeight="1">
      <c r="A18" s="119">
        <v>12</v>
      </c>
      <c r="B18" s="119"/>
      <c r="C18" s="83" t="s">
        <v>25</v>
      </c>
      <c r="D18" s="84" t="s">
        <v>24</v>
      </c>
      <c r="E18" s="245">
        <f>Ky3!K19</f>
        <v>7</v>
      </c>
      <c r="F18" s="119"/>
      <c r="G18" s="245">
        <f>Ky3!W19</f>
        <v>8</v>
      </c>
      <c r="H18" s="119"/>
      <c r="I18" s="245">
        <f>Ky3!AJ19</f>
        <v>6</v>
      </c>
      <c r="J18" s="246"/>
      <c r="K18" s="119">
        <v>5</v>
      </c>
      <c r="L18" s="119"/>
      <c r="M18" s="119">
        <v>3</v>
      </c>
      <c r="N18" s="246">
        <v>3</v>
      </c>
      <c r="O18" s="119">
        <v>3</v>
      </c>
      <c r="P18" s="119"/>
      <c r="Q18" s="119">
        <v>6</v>
      </c>
      <c r="R18" s="119"/>
      <c r="S18" s="119">
        <v>3</v>
      </c>
      <c r="T18" s="246"/>
      <c r="U18" s="247">
        <f t="shared" si="2"/>
        <v>5.06</v>
      </c>
      <c r="V18" s="245">
        <v>5</v>
      </c>
      <c r="W18" s="119"/>
      <c r="X18" s="245">
        <v>5</v>
      </c>
      <c r="Y18" s="119"/>
      <c r="Z18" s="245">
        <v>5</v>
      </c>
      <c r="AA18" s="246"/>
      <c r="AB18" s="245">
        <v>4</v>
      </c>
      <c r="AC18" s="119"/>
      <c r="AD18" s="248">
        <v>9</v>
      </c>
      <c r="AE18" s="246"/>
      <c r="AF18" s="249">
        <v>8</v>
      </c>
      <c r="AG18" s="119"/>
      <c r="AH18" s="250">
        <v>1</v>
      </c>
      <c r="AI18" s="119"/>
      <c r="AJ18" s="248">
        <v>5</v>
      </c>
      <c r="AK18" s="246"/>
      <c r="AL18" s="247">
        <f t="shared" si="3"/>
        <v>4.97</v>
      </c>
      <c r="AM18" s="251">
        <f t="shared" si="0"/>
        <v>5.015737704918032</v>
      </c>
      <c r="AN18" s="251" t="str">
        <f t="shared" si="1"/>
        <v>TB</v>
      </c>
    </row>
    <row r="19" spans="1:40" ht="14.25" customHeight="1">
      <c r="A19" s="252">
        <v>13</v>
      </c>
      <c r="B19" s="119"/>
      <c r="C19" s="83" t="s">
        <v>28</v>
      </c>
      <c r="D19" s="84" t="s">
        <v>27</v>
      </c>
      <c r="E19" s="245">
        <f>Ky3!K20</f>
        <v>5</v>
      </c>
      <c r="F19" s="245"/>
      <c r="G19" s="245">
        <f>Ky3!W20</f>
        <v>2</v>
      </c>
      <c r="H19" s="119"/>
      <c r="I19" s="245">
        <f>Ky3!AJ20</f>
        <v>4</v>
      </c>
      <c r="J19" s="245">
        <f>Ky3!AK20</f>
        <v>1</v>
      </c>
      <c r="K19" s="119">
        <v>4</v>
      </c>
      <c r="L19" s="119">
        <v>0</v>
      </c>
      <c r="M19" s="119">
        <v>0</v>
      </c>
      <c r="N19" s="119">
        <v>0</v>
      </c>
      <c r="O19" s="119">
        <v>0</v>
      </c>
      <c r="P19" s="119"/>
      <c r="Q19" s="119" t="s">
        <v>141</v>
      </c>
      <c r="R19" s="119"/>
      <c r="S19" s="119">
        <v>0</v>
      </c>
      <c r="T19" s="246"/>
      <c r="U19" s="247">
        <f t="shared" si="2"/>
        <v>2.06</v>
      </c>
      <c r="V19" s="245">
        <v>3</v>
      </c>
      <c r="W19" s="245"/>
      <c r="X19" s="245">
        <v>0</v>
      </c>
      <c r="Y19" s="119"/>
      <c r="Z19" s="245" t="s">
        <v>145</v>
      </c>
      <c r="AA19" s="245"/>
      <c r="AB19" s="245">
        <v>0</v>
      </c>
      <c r="AC19" s="248"/>
      <c r="AD19" s="248">
        <v>8</v>
      </c>
      <c r="AE19" s="248"/>
      <c r="AF19" s="249" t="s">
        <v>207</v>
      </c>
      <c r="AG19" s="119"/>
      <c r="AH19" s="250">
        <v>0</v>
      </c>
      <c r="AI19" s="119"/>
      <c r="AJ19" s="248">
        <v>4</v>
      </c>
      <c r="AK19" s="246"/>
      <c r="AL19" s="247">
        <f t="shared" si="3"/>
        <v>2.23</v>
      </c>
      <c r="AM19" s="251">
        <f t="shared" si="0"/>
        <v>2.143606557377049</v>
      </c>
      <c r="AN19" s="251" t="str">
        <f t="shared" si="1"/>
        <v>KÐm</v>
      </c>
    </row>
    <row r="20" spans="1:40" ht="14.25" customHeight="1">
      <c r="A20" s="119">
        <v>14</v>
      </c>
      <c r="B20" s="119"/>
      <c r="C20" s="83" t="s">
        <v>29</v>
      </c>
      <c r="D20" s="84" t="s">
        <v>30</v>
      </c>
      <c r="E20" s="245">
        <f>Ky3!K21</f>
        <v>6</v>
      </c>
      <c r="F20" s="119"/>
      <c r="G20" s="245">
        <f>Ky3!W21</f>
        <v>0</v>
      </c>
      <c r="H20" s="119"/>
      <c r="I20" s="245">
        <f>Ky3!AJ21</f>
        <v>5</v>
      </c>
      <c r="J20" s="246"/>
      <c r="K20" s="119">
        <v>4</v>
      </c>
      <c r="L20" s="246">
        <v>0</v>
      </c>
      <c r="M20" s="119">
        <v>0</v>
      </c>
      <c r="N20" s="119">
        <v>0</v>
      </c>
      <c r="O20" s="119">
        <v>0</v>
      </c>
      <c r="P20" s="119"/>
      <c r="Q20" s="119" t="s">
        <v>141</v>
      </c>
      <c r="R20" s="119"/>
      <c r="S20" s="119">
        <v>0</v>
      </c>
      <c r="T20" s="246"/>
      <c r="U20" s="247">
        <f t="shared" si="2"/>
        <v>2</v>
      </c>
      <c r="V20" s="245">
        <v>3</v>
      </c>
      <c r="W20" s="119"/>
      <c r="X20" s="245">
        <v>0</v>
      </c>
      <c r="Y20" s="119"/>
      <c r="Z20" s="245" t="s">
        <v>145</v>
      </c>
      <c r="AA20" s="246"/>
      <c r="AB20" s="245">
        <v>2</v>
      </c>
      <c r="AC20" s="246"/>
      <c r="AD20" s="248">
        <v>3</v>
      </c>
      <c r="AE20" s="248"/>
      <c r="AF20" s="249" t="s">
        <v>207</v>
      </c>
      <c r="AG20" s="119"/>
      <c r="AH20" s="250">
        <v>0</v>
      </c>
      <c r="AI20" s="119"/>
      <c r="AJ20" s="248">
        <v>5</v>
      </c>
      <c r="AK20" s="246"/>
      <c r="AL20" s="247">
        <f t="shared" si="3"/>
        <v>2</v>
      </c>
      <c r="AM20" s="251">
        <f t="shared" si="0"/>
        <v>2</v>
      </c>
      <c r="AN20" s="251" t="str">
        <f t="shared" si="1"/>
        <v>KÐm</v>
      </c>
    </row>
    <row r="21" spans="1:40" ht="14.25" customHeight="1">
      <c r="A21" s="252">
        <v>15</v>
      </c>
      <c r="B21" s="119"/>
      <c r="C21" s="85" t="s">
        <v>31</v>
      </c>
      <c r="D21" s="86" t="s">
        <v>32</v>
      </c>
      <c r="E21" s="245">
        <f>Ky3!K22</f>
        <v>6</v>
      </c>
      <c r="F21" s="119"/>
      <c r="G21" s="245">
        <f>Ky3!W22</f>
        <v>7</v>
      </c>
      <c r="H21" s="119"/>
      <c r="I21" s="245">
        <f>Ky3!AJ22</f>
        <v>5</v>
      </c>
      <c r="J21" s="119"/>
      <c r="K21" s="248">
        <v>5</v>
      </c>
      <c r="L21" s="119"/>
      <c r="M21" s="248">
        <v>5</v>
      </c>
      <c r="N21" s="246"/>
      <c r="O21" s="248">
        <v>3</v>
      </c>
      <c r="P21" s="248"/>
      <c r="Q21" s="248">
        <v>5</v>
      </c>
      <c r="R21" s="248"/>
      <c r="S21" s="248">
        <v>4</v>
      </c>
      <c r="T21" s="246"/>
      <c r="U21" s="247">
        <f t="shared" si="2"/>
        <v>4.94</v>
      </c>
      <c r="V21" s="245">
        <v>5</v>
      </c>
      <c r="W21" s="119"/>
      <c r="X21" s="245">
        <v>5</v>
      </c>
      <c r="Y21" s="119"/>
      <c r="Z21" s="245">
        <v>6</v>
      </c>
      <c r="AA21" s="119"/>
      <c r="AB21" s="245">
        <v>5</v>
      </c>
      <c r="AC21" s="119"/>
      <c r="AD21" s="248">
        <v>8</v>
      </c>
      <c r="AE21" s="246"/>
      <c r="AF21" s="249">
        <v>8</v>
      </c>
      <c r="AG21" s="248"/>
      <c r="AH21" s="250">
        <v>0</v>
      </c>
      <c r="AI21" s="248"/>
      <c r="AJ21" s="248">
        <v>6</v>
      </c>
      <c r="AK21" s="246"/>
      <c r="AL21" s="247">
        <f t="shared" si="3"/>
        <v>5.13</v>
      </c>
      <c r="AM21" s="251">
        <f t="shared" si="0"/>
        <v>5.03344262295082</v>
      </c>
      <c r="AN21" s="251" t="str">
        <f t="shared" si="1"/>
        <v>TB</v>
      </c>
    </row>
    <row r="22" spans="1:40" ht="14.25" customHeight="1">
      <c r="A22" s="119">
        <v>16</v>
      </c>
      <c r="B22" s="119"/>
      <c r="C22" s="83" t="s">
        <v>33</v>
      </c>
      <c r="D22" s="84" t="s">
        <v>34</v>
      </c>
      <c r="E22" s="245">
        <f>Ky3!K23</f>
        <v>6</v>
      </c>
      <c r="F22" s="119"/>
      <c r="G22" s="245">
        <f>Ky3!W23</f>
        <v>8</v>
      </c>
      <c r="H22" s="119"/>
      <c r="I22" s="245">
        <f>Ky3!AJ23</f>
        <v>4</v>
      </c>
      <c r="J22" s="245">
        <f>Ky3!AK23</f>
        <v>5</v>
      </c>
      <c r="K22" s="248">
        <v>5</v>
      </c>
      <c r="L22" s="246"/>
      <c r="M22" s="248">
        <v>5</v>
      </c>
      <c r="N22" s="248"/>
      <c r="O22" s="248">
        <v>3</v>
      </c>
      <c r="P22" s="119"/>
      <c r="Q22" s="248">
        <v>7</v>
      </c>
      <c r="R22" s="119"/>
      <c r="S22" s="248">
        <v>2</v>
      </c>
      <c r="T22" s="246"/>
      <c r="U22" s="247">
        <f t="shared" si="2"/>
        <v>4.9</v>
      </c>
      <c r="V22" s="245">
        <v>3</v>
      </c>
      <c r="W22" s="119"/>
      <c r="X22" s="245">
        <v>3</v>
      </c>
      <c r="Y22" s="119"/>
      <c r="Z22" s="245">
        <v>4</v>
      </c>
      <c r="AA22" s="245"/>
      <c r="AB22" s="245">
        <v>1</v>
      </c>
      <c r="AC22" s="246"/>
      <c r="AD22" s="248">
        <v>7</v>
      </c>
      <c r="AE22" s="248"/>
      <c r="AF22" s="249">
        <v>3</v>
      </c>
      <c r="AG22" s="119"/>
      <c r="AH22" s="250">
        <v>0</v>
      </c>
      <c r="AI22" s="119"/>
      <c r="AJ22" s="248">
        <v>5</v>
      </c>
      <c r="AK22" s="246"/>
      <c r="AL22" s="247">
        <f t="shared" si="3"/>
        <v>3.33</v>
      </c>
      <c r="AM22" s="251">
        <f t="shared" si="0"/>
        <v>4.127868852459017</v>
      </c>
      <c r="AN22" s="251" t="str">
        <f t="shared" si="1"/>
        <v>YÕu</v>
      </c>
    </row>
    <row r="23" spans="1:40" ht="14.25" customHeight="1">
      <c r="A23" s="252">
        <v>17</v>
      </c>
      <c r="B23" s="119"/>
      <c r="C23" s="83" t="s">
        <v>35</v>
      </c>
      <c r="D23" s="84" t="s">
        <v>36</v>
      </c>
      <c r="E23" s="245">
        <f>Ky3!K24</f>
        <v>6</v>
      </c>
      <c r="F23" s="246"/>
      <c r="G23" s="245">
        <f>Ky3!W24</f>
        <v>6</v>
      </c>
      <c r="H23" s="119"/>
      <c r="I23" s="245">
        <f>Ky3!AJ24</f>
        <v>4</v>
      </c>
      <c r="J23" s="245">
        <f>Ky3!AK24</f>
        <v>4</v>
      </c>
      <c r="K23" s="119">
        <v>4</v>
      </c>
      <c r="L23" s="246">
        <v>3</v>
      </c>
      <c r="M23" s="119">
        <v>4</v>
      </c>
      <c r="N23" s="119">
        <v>4</v>
      </c>
      <c r="O23" s="119">
        <v>3</v>
      </c>
      <c r="P23" s="119"/>
      <c r="Q23" s="119">
        <v>5</v>
      </c>
      <c r="R23" s="119"/>
      <c r="S23" s="119">
        <v>3</v>
      </c>
      <c r="T23" s="246"/>
      <c r="U23" s="247">
        <f t="shared" si="2"/>
        <v>4.16</v>
      </c>
      <c r="V23" s="245">
        <v>4</v>
      </c>
      <c r="W23" s="246"/>
      <c r="X23" s="245">
        <v>3</v>
      </c>
      <c r="Y23" s="119"/>
      <c r="Z23" s="245">
        <v>5</v>
      </c>
      <c r="AA23" s="246"/>
      <c r="AB23" s="245">
        <v>4</v>
      </c>
      <c r="AC23" s="246"/>
      <c r="AD23" s="248">
        <v>3</v>
      </c>
      <c r="AE23" s="248"/>
      <c r="AF23" s="249">
        <v>8</v>
      </c>
      <c r="AG23" s="119"/>
      <c r="AH23" s="248">
        <v>5</v>
      </c>
      <c r="AI23" s="119"/>
      <c r="AJ23" s="248">
        <v>5</v>
      </c>
      <c r="AK23" s="246"/>
      <c r="AL23" s="247">
        <f t="shared" si="3"/>
        <v>4.33</v>
      </c>
      <c r="AM23" s="251">
        <f t="shared" si="0"/>
        <v>4.243606557377049</v>
      </c>
      <c r="AN23" s="251" t="str">
        <f t="shared" si="1"/>
        <v>YÕu</v>
      </c>
    </row>
    <row r="24" spans="1:40" ht="14.25" customHeight="1">
      <c r="A24" s="119">
        <v>18</v>
      </c>
      <c r="B24" s="119"/>
      <c r="C24" s="85" t="s">
        <v>37</v>
      </c>
      <c r="D24" s="86" t="s">
        <v>38</v>
      </c>
      <c r="E24" s="245">
        <f>Ky3!K25</f>
        <v>6</v>
      </c>
      <c r="F24" s="119"/>
      <c r="G24" s="245">
        <f>Ky3!W25</f>
        <v>5</v>
      </c>
      <c r="H24" s="119"/>
      <c r="I24" s="245">
        <f>Ky3!AJ25</f>
        <v>4</v>
      </c>
      <c r="J24" s="245">
        <f>Ky3!AK25</f>
        <v>3</v>
      </c>
      <c r="K24" s="119">
        <v>0</v>
      </c>
      <c r="L24" s="119">
        <v>1</v>
      </c>
      <c r="M24" s="119">
        <v>0</v>
      </c>
      <c r="N24" s="119">
        <v>4</v>
      </c>
      <c r="O24" s="119">
        <v>0</v>
      </c>
      <c r="P24" s="119"/>
      <c r="Q24" s="119" t="s">
        <v>141</v>
      </c>
      <c r="R24" s="119"/>
      <c r="S24" s="119">
        <v>0</v>
      </c>
      <c r="T24" s="246"/>
      <c r="U24" s="247">
        <f t="shared" si="2"/>
        <v>2.52</v>
      </c>
      <c r="V24" s="245">
        <v>2</v>
      </c>
      <c r="W24" s="119"/>
      <c r="X24" s="245">
        <v>0</v>
      </c>
      <c r="Y24" s="119"/>
      <c r="Z24" s="245" t="s">
        <v>145</v>
      </c>
      <c r="AA24" s="119"/>
      <c r="AB24" s="245">
        <v>1</v>
      </c>
      <c r="AC24" s="248"/>
      <c r="AD24" s="248">
        <v>5</v>
      </c>
      <c r="AE24" s="248"/>
      <c r="AF24" s="249">
        <v>3</v>
      </c>
      <c r="AG24" s="248"/>
      <c r="AH24" s="248">
        <v>0</v>
      </c>
      <c r="AI24" s="248"/>
      <c r="AJ24" s="248">
        <v>0</v>
      </c>
      <c r="AK24" s="246"/>
      <c r="AL24" s="247">
        <f t="shared" si="3"/>
        <v>1.23</v>
      </c>
      <c r="AM24" s="251">
        <f t="shared" si="0"/>
        <v>1.8855737704918034</v>
      </c>
      <c r="AN24" s="251" t="str">
        <f t="shared" si="1"/>
        <v>KÐm</v>
      </c>
    </row>
    <row r="25" spans="1:40" ht="14.25" customHeight="1">
      <c r="A25" s="252">
        <v>19</v>
      </c>
      <c r="B25" s="119"/>
      <c r="C25" s="83" t="s">
        <v>39</v>
      </c>
      <c r="D25" s="84" t="s">
        <v>40</v>
      </c>
      <c r="E25" s="245">
        <f>Ky3!K26</f>
        <v>5</v>
      </c>
      <c r="F25" s="119"/>
      <c r="G25" s="245">
        <f>Ky3!W26</f>
        <v>6</v>
      </c>
      <c r="H25" s="119"/>
      <c r="I25" s="245">
        <f>Ky3!AJ26</f>
        <v>4</v>
      </c>
      <c r="J25" s="119"/>
      <c r="K25" s="248">
        <v>6</v>
      </c>
      <c r="L25" s="119"/>
      <c r="M25" s="248">
        <v>5</v>
      </c>
      <c r="N25" s="119"/>
      <c r="O25" s="248">
        <v>0</v>
      </c>
      <c r="P25" s="248"/>
      <c r="Q25" s="248">
        <v>5</v>
      </c>
      <c r="R25" s="248"/>
      <c r="S25" s="248">
        <v>3</v>
      </c>
      <c r="T25" s="246"/>
      <c r="U25" s="247">
        <f t="shared" si="2"/>
        <v>4.32</v>
      </c>
      <c r="V25" s="245">
        <v>7</v>
      </c>
      <c r="W25" s="119"/>
      <c r="X25" s="245">
        <v>4</v>
      </c>
      <c r="Y25" s="119"/>
      <c r="Z25" s="245">
        <v>7</v>
      </c>
      <c r="AA25" s="119"/>
      <c r="AB25" s="245">
        <v>5</v>
      </c>
      <c r="AC25" s="119"/>
      <c r="AD25" s="248">
        <v>7</v>
      </c>
      <c r="AE25" s="119"/>
      <c r="AF25" s="249">
        <v>5</v>
      </c>
      <c r="AG25" s="248"/>
      <c r="AH25" s="250">
        <v>3</v>
      </c>
      <c r="AI25" s="248"/>
      <c r="AJ25" s="248">
        <v>5</v>
      </c>
      <c r="AK25" s="246"/>
      <c r="AL25" s="247">
        <f t="shared" si="3"/>
        <v>5.5</v>
      </c>
      <c r="AM25" s="251">
        <f t="shared" si="0"/>
        <v>4.900327868852459</v>
      </c>
      <c r="AN25" s="251" t="str">
        <f t="shared" si="1"/>
        <v>YÕu</v>
      </c>
    </row>
    <row r="26" spans="1:40" ht="14.25" customHeight="1">
      <c r="A26" s="119">
        <v>20</v>
      </c>
      <c r="B26" s="119"/>
      <c r="C26" s="85" t="s">
        <v>41</v>
      </c>
      <c r="D26" s="86" t="s">
        <v>42</v>
      </c>
      <c r="E26" s="245">
        <f>Ky3!K27</f>
        <v>6</v>
      </c>
      <c r="F26" s="119"/>
      <c r="G26" s="245">
        <f>Ky3!W27</f>
        <v>5</v>
      </c>
      <c r="H26" s="119"/>
      <c r="I26" s="245">
        <f>Ky3!AJ27</f>
        <v>4</v>
      </c>
      <c r="J26" s="245">
        <f>Ky3!AK27</f>
        <v>5</v>
      </c>
      <c r="K26" s="119">
        <v>5</v>
      </c>
      <c r="L26" s="119"/>
      <c r="M26" s="119">
        <v>0</v>
      </c>
      <c r="N26" s="246">
        <v>4</v>
      </c>
      <c r="O26" s="119">
        <v>1</v>
      </c>
      <c r="P26" s="119"/>
      <c r="Q26" s="119">
        <v>5</v>
      </c>
      <c r="R26" s="119"/>
      <c r="S26" s="119">
        <v>0</v>
      </c>
      <c r="T26" s="246"/>
      <c r="U26" s="247">
        <f t="shared" si="2"/>
        <v>3.74</v>
      </c>
      <c r="V26" s="245">
        <v>5</v>
      </c>
      <c r="W26" s="119"/>
      <c r="X26" s="245">
        <v>0</v>
      </c>
      <c r="Y26" s="119"/>
      <c r="Z26" s="245">
        <v>1</v>
      </c>
      <c r="AA26" s="245"/>
      <c r="AB26" s="245">
        <v>5</v>
      </c>
      <c r="AC26" s="119"/>
      <c r="AD26" s="248">
        <v>3</v>
      </c>
      <c r="AE26" s="246"/>
      <c r="AF26" s="249">
        <v>3</v>
      </c>
      <c r="AG26" s="119"/>
      <c r="AH26" s="250">
        <v>0</v>
      </c>
      <c r="AI26" s="119"/>
      <c r="AJ26" s="248">
        <v>6</v>
      </c>
      <c r="AK26" s="246"/>
      <c r="AL26" s="247">
        <f t="shared" si="3"/>
        <v>3.13</v>
      </c>
      <c r="AM26" s="251">
        <f t="shared" si="0"/>
        <v>3.44</v>
      </c>
      <c r="AN26" s="251" t="str">
        <f t="shared" si="1"/>
        <v>KÐm</v>
      </c>
    </row>
    <row r="27" spans="1:40" ht="14.25" customHeight="1">
      <c r="A27" s="252">
        <v>21</v>
      </c>
      <c r="B27" s="119"/>
      <c r="C27" s="83" t="s">
        <v>43</v>
      </c>
      <c r="D27" s="84" t="s">
        <v>44</v>
      </c>
      <c r="E27" s="245">
        <f>Ky3!K28</f>
        <v>2</v>
      </c>
      <c r="F27" s="245">
        <f>Ky3!L28</f>
        <v>6</v>
      </c>
      <c r="G27" s="245">
        <f>Ky3!W28</f>
        <v>5</v>
      </c>
      <c r="H27" s="119"/>
      <c r="I27" s="245">
        <f>Ky3!AJ28</f>
        <v>4</v>
      </c>
      <c r="J27" s="245">
        <f>Ky3!AK28</f>
        <v>4</v>
      </c>
      <c r="K27" s="119">
        <v>4</v>
      </c>
      <c r="L27" s="246">
        <v>3</v>
      </c>
      <c r="M27" s="119">
        <v>0</v>
      </c>
      <c r="N27" s="119">
        <v>2</v>
      </c>
      <c r="O27" s="119">
        <v>3</v>
      </c>
      <c r="P27" s="119"/>
      <c r="Q27" s="119">
        <v>5</v>
      </c>
      <c r="R27" s="119"/>
      <c r="S27" s="119">
        <v>1</v>
      </c>
      <c r="T27" s="246"/>
      <c r="U27" s="247">
        <f t="shared" si="2"/>
        <v>3.48</v>
      </c>
      <c r="V27" s="245">
        <v>5</v>
      </c>
      <c r="W27" s="119"/>
      <c r="X27" s="245">
        <v>2</v>
      </c>
      <c r="Y27" s="119"/>
      <c r="Z27" s="245">
        <v>3</v>
      </c>
      <c r="AA27" s="245"/>
      <c r="AB27" s="245">
        <v>5</v>
      </c>
      <c r="AC27" s="246"/>
      <c r="AD27" s="248" t="s">
        <v>141</v>
      </c>
      <c r="AE27" s="248"/>
      <c r="AF27" s="249">
        <v>3</v>
      </c>
      <c r="AG27" s="248"/>
      <c r="AH27" s="250">
        <v>0</v>
      </c>
      <c r="AI27" s="248"/>
      <c r="AJ27" s="248">
        <v>5</v>
      </c>
      <c r="AK27" s="246"/>
      <c r="AL27" s="247">
        <f t="shared" si="3"/>
        <v>3.03</v>
      </c>
      <c r="AM27" s="251">
        <f t="shared" si="0"/>
        <v>3.2586885245901636</v>
      </c>
      <c r="AN27" s="251" t="str">
        <f t="shared" si="1"/>
        <v>KÐm</v>
      </c>
    </row>
    <row r="28" spans="1:40" ht="14.25" customHeight="1">
      <c r="A28" s="119">
        <v>22</v>
      </c>
      <c r="B28" s="119"/>
      <c r="C28" s="83" t="s">
        <v>45</v>
      </c>
      <c r="D28" s="84" t="s">
        <v>46</v>
      </c>
      <c r="E28" s="245">
        <f>Ky3!K29</f>
        <v>1</v>
      </c>
      <c r="F28" s="245">
        <f>Ky3!L29</f>
        <v>6</v>
      </c>
      <c r="G28" s="245">
        <f>Ky3!W29</f>
        <v>5</v>
      </c>
      <c r="H28" s="119"/>
      <c r="I28" s="245">
        <f>Ky3!AJ29</f>
        <v>5</v>
      </c>
      <c r="J28" s="245"/>
      <c r="K28" s="119">
        <v>0</v>
      </c>
      <c r="L28" s="246">
        <v>1</v>
      </c>
      <c r="M28" s="119">
        <v>0</v>
      </c>
      <c r="N28" s="246">
        <v>2</v>
      </c>
      <c r="O28" s="119">
        <v>1</v>
      </c>
      <c r="P28" s="119"/>
      <c r="Q28" s="119">
        <v>5</v>
      </c>
      <c r="R28" s="119"/>
      <c r="S28" s="119">
        <v>1</v>
      </c>
      <c r="T28" s="246"/>
      <c r="U28" s="247">
        <f t="shared" si="2"/>
        <v>3.06</v>
      </c>
      <c r="V28" s="245">
        <v>5</v>
      </c>
      <c r="W28" s="245"/>
      <c r="X28" s="245">
        <v>0</v>
      </c>
      <c r="Y28" s="119"/>
      <c r="Z28" s="245">
        <v>3</v>
      </c>
      <c r="AA28" s="245"/>
      <c r="AB28" s="245">
        <v>5</v>
      </c>
      <c r="AC28" s="246"/>
      <c r="AD28" s="248">
        <v>5</v>
      </c>
      <c r="AE28" s="246"/>
      <c r="AF28" s="249">
        <v>5</v>
      </c>
      <c r="AG28" s="119"/>
      <c r="AH28" s="250">
        <v>0</v>
      </c>
      <c r="AI28" s="119"/>
      <c r="AJ28" s="248">
        <v>5</v>
      </c>
      <c r="AK28" s="246"/>
      <c r="AL28" s="247">
        <f t="shared" si="3"/>
        <v>3.57</v>
      </c>
      <c r="AM28" s="251">
        <f t="shared" si="0"/>
        <v>3.310819672131147</v>
      </c>
      <c r="AN28" s="251" t="str">
        <f t="shared" si="1"/>
        <v>KÐm</v>
      </c>
    </row>
    <row r="29" spans="1:40" ht="14.25" customHeight="1">
      <c r="A29" s="252">
        <v>23</v>
      </c>
      <c r="B29" s="119"/>
      <c r="C29" s="83" t="s">
        <v>6</v>
      </c>
      <c r="D29" s="84" t="s">
        <v>47</v>
      </c>
      <c r="E29" s="245">
        <f>Ky3!K30</f>
        <v>5</v>
      </c>
      <c r="F29" s="119"/>
      <c r="G29" s="245">
        <f>Ky3!W30</f>
        <v>2</v>
      </c>
      <c r="H29" s="119"/>
      <c r="I29" s="245">
        <f>Ky3!AJ30</f>
        <v>6</v>
      </c>
      <c r="J29" s="119"/>
      <c r="K29" s="119">
        <v>6</v>
      </c>
      <c r="L29" s="246"/>
      <c r="M29" s="119">
        <v>0</v>
      </c>
      <c r="N29" s="119">
        <v>3</v>
      </c>
      <c r="O29" s="119">
        <v>2</v>
      </c>
      <c r="P29" s="253"/>
      <c r="Q29" s="119">
        <v>0</v>
      </c>
      <c r="R29" s="253">
        <v>0</v>
      </c>
      <c r="S29" s="119">
        <v>2</v>
      </c>
      <c r="T29" s="254"/>
      <c r="U29" s="247">
        <f t="shared" si="2"/>
        <v>3.52</v>
      </c>
      <c r="V29" s="255">
        <v>0</v>
      </c>
      <c r="W29" s="256"/>
      <c r="X29" s="255">
        <v>0</v>
      </c>
      <c r="Y29" s="256"/>
      <c r="Z29" s="255"/>
      <c r="AA29" s="256"/>
      <c r="AB29" s="255">
        <v>2</v>
      </c>
      <c r="AC29" s="257"/>
      <c r="AD29" s="258"/>
      <c r="AE29" s="258"/>
      <c r="AF29" s="259" t="s">
        <v>207</v>
      </c>
      <c r="AG29" s="260"/>
      <c r="AH29" s="258"/>
      <c r="AI29" s="260"/>
      <c r="AJ29" s="258">
        <v>5</v>
      </c>
      <c r="AK29" s="261"/>
      <c r="AL29" s="247">
        <f t="shared" si="3"/>
        <v>1.1</v>
      </c>
      <c r="AM29" s="251">
        <f t="shared" si="0"/>
        <v>2.3298360655737707</v>
      </c>
      <c r="AN29" s="251" t="str">
        <f t="shared" si="1"/>
        <v>KÐm</v>
      </c>
    </row>
    <row r="30" spans="1:40" ht="14.25" customHeight="1">
      <c r="A30" s="119">
        <v>24</v>
      </c>
      <c r="B30" s="119"/>
      <c r="C30" s="83" t="s">
        <v>48</v>
      </c>
      <c r="D30" s="84" t="s">
        <v>49</v>
      </c>
      <c r="E30" s="245">
        <f>Ky3!K31</f>
        <v>0</v>
      </c>
      <c r="F30" s="245">
        <f>Ky3!L31</f>
        <v>5</v>
      </c>
      <c r="G30" s="245">
        <f>Ky3!W31</f>
        <v>6</v>
      </c>
      <c r="H30" s="119"/>
      <c r="I30" s="245">
        <f>Ky3!AJ31</f>
        <v>4</v>
      </c>
      <c r="J30" s="245">
        <f>Ky3!AK31</f>
        <v>1</v>
      </c>
      <c r="K30" s="119">
        <v>4</v>
      </c>
      <c r="L30" s="119">
        <v>5</v>
      </c>
      <c r="M30" s="119">
        <v>0</v>
      </c>
      <c r="N30" s="119">
        <v>3</v>
      </c>
      <c r="O30" s="119">
        <v>0</v>
      </c>
      <c r="P30" s="119"/>
      <c r="Q30" s="119" t="s">
        <v>141</v>
      </c>
      <c r="R30" s="119"/>
      <c r="S30" s="119">
        <v>0</v>
      </c>
      <c r="T30" s="262"/>
      <c r="U30" s="247">
        <f t="shared" si="2"/>
        <v>3.16</v>
      </c>
      <c r="V30" s="245">
        <v>2</v>
      </c>
      <c r="W30" s="263"/>
      <c r="X30" s="245">
        <v>0</v>
      </c>
      <c r="Y30" s="263"/>
      <c r="Z30" s="245" t="s">
        <v>145</v>
      </c>
      <c r="AA30" s="245"/>
      <c r="AB30" s="245">
        <v>1</v>
      </c>
      <c r="AC30" s="248"/>
      <c r="AD30" s="248">
        <v>3</v>
      </c>
      <c r="AE30" s="248"/>
      <c r="AF30" s="249">
        <v>5</v>
      </c>
      <c r="AG30" s="263"/>
      <c r="AH30" s="250">
        <v>0</v>
      </c>
      <c r="AI30" s="263"/>
      <c r="AJ30" s="248">
        <v>5</v>
      </c>
      <c r="AK30" s="262"/>
      <c r="AL30" s="247">
        <f t="shared" si="3"/>
        <v>1.87</v>
      </c>
      <c r="AM30" s="251">
        <f t="shared" si="0"/>
        <v>2.5255737704918033</v>
      </c>
      <c r="AN30" s="251" t="str">
        <f t="shared" si="1"/>
        <v>KÐm</v>
      </c>
    </row>
    <row r="31" spans="1:40" ht="14.25" customHeight="1">
      <c r="A31" s="252">
        <v>25</v>
      </c>
      <c r="B31" s="119"/>
      <c r="C31" s="83" t="s">
        <v>50</v>
      </c>
      <c r="D31" s="84" t="s">
        <v>51</v>
      </c>
      <c r="E31" s="245">
        <f>Ky3!K32</f>
        <v>7</v>
      </c>
      <c r="F31" s="264"/>
      <c r="G31" s="245">
        <f>Ky3!W32</f>
        <v>7</v>
      </c>
      <c r="H31" s="264"/>
      <c r="I31" s="245">
        <f>Ky3!AJ32</f>
        <v>4</v>
      </c>
      <c r="J31" s="245">
        <f>Ky3!AK32</f>
        <v>5</v>
      </c>
      <c r="K31" s="119">
        <v>4</v>
      </c>
      <c r="L31" s="246">
        <v>2</v>
      </c>
      <c r="M31" s="119">
        <v>4</v>
      </c>
      <c r="N31" s="246">
        <v>2</v>
      </c>
      <c r="O31" s="119">
        <v>0</v>
      </c>
      <c r="P31" s="264"/>
      <c r="Q31" s="119">
        <v>2</v>
      </c>
      <c r="R31" s="264">
        <v>5</v>
      </c>
      <c r="S31" s="119">
        <v>3</v>
      </c>
      <c r="T31" s="248"/>
      <c r="U31" s="247">
        <f t="shared" si="2"/>
        <v>4.39</v>
      </c>
      <c r="V31" s="245">
        <v>5</v>
      </c>
      <c r="W31" s="264"/>
      <c r="X31" s="245">
        <v>0</v>
      </c>
      <c r="Y31" s="264"/>
      <c r="Z31" s="245">
        <v>4</v>
      </c>
      <c r="AA31" s="264"/>
      <c r="AB31" s="245">
        <v>4</v>
      </c>
      <c r="AC31" s="246"/>
      <c r="AD31" s="248">
        <v>3</v>
      </c>
      <c r="AE31" s="246"/>
      <c r="AF31" s="249">
        <v>8</v>
      </c>
      <c r="AG31" s="264"/>
      <c r="AH31" s="250">
        <v>0</v>
      </c>
      <c r="AI31" s="264"/>
      <c r="AJ31" s="248">
        <v>5</v>
      </c>
      <c r="AK31" s="248"/>
      <c r="AL31" s="247">
        <f t="shared" si="3"/>
        <v>3.4</v>
      </c>
      <c r="AM31" s="251">
        <f t="shared" si="0"/>
        <v>3.9031147540983606</v>
      </c>
      <c r="AN31" s="251" t="str">
        <f t="shared" si="1"/>
        <v>KÐm</v>
      </c>
    </row>
    <row r="32" spans="1:40" ht="14.25" customHeight="1">
      <c r="A32" s="230">
        <v>26</v>
      </c>
      <c r="B32" s="230"/>
      <c r="C32" s="201" t="s">
        <v>52</v>
      </c>
      <c r="D32" s="202" t="s">
        <v>53</v>
      </c>
      <c r="E32" s="276">
        <f>Ky3!K33</f>
        <v>4</v>
      </c>
      <c r="F32" s="276">
        <f>Ky3!L33</f>
        <v>5</v>
      </c>
      <c r="G32" s="276">
        <f>Ky3!W33</f>
        <v>7</v>
      </c>
      <c r="H32" s="285"/>
      <c r="I32" s="276">
        <f>Ky3!AJ33</f>
        <v>4</v>
      </c>
      <c r="J32" s="276">
        <f>Ky3!AK33</f>
        <v>6</v>
      </c>
      <c r="K32" s="279">
        <v>4</v>
      </c>
      <c r="L32" s="286">
        <v>2</v>
      </c>
      <c r="M32" s="279">
        <v>5</v>
      </c>
      <c r="N32" s="286"/>
      <c r="O32" s="279">
        <v>3</v>
      </c>
      <c r="P32" s="285"/>
      <c r="Q32" s="279">
        <v>3</v>
      </c>
      <c r="R32" s="285">
        <v>5</v>
      </c>
      <c r="S32" s="279">
        <v>2</v>
      </c>
      <c r="T32" s="285"/>
      <c r="U32" s="277">
        <f t="shared" si="2"/>
        <v>4.58</v>
      </c>
      <c r="V32" s="276">
        <v>4</v>
      </c>
      <c r="W32" s="285"/>
      <c r="X32" s="276">
        <v>0</v>
      </c>
      <c r="Y32" s="285"/>
      <c r="Z32" s="276" t="s">
        <v>145</v>
      </c>
      <c r="AA32" s="285"/>
      <c r="AB32" s="276">
        <v>4</v>
      </c>
      <c r="AC32" s="286"/>
      <c r="AD32" s="279">
        <v>2</v>
      </c>
      <c r="AE32" s="286"/>
      <c r="AF32" s="280">
        <v>5</v>
      </c>
      <c r="AG32" s="285"/>
      <c r="AH32" s="281">
        <v>0</v>
      </c>
      <c r="AI32" s="285"/>
      <c r="AJ32" s="279">
        <v>5</v>
      </c>
      <c r="AK32" s="285"/>
      <c r="AL32" s="277">
        <f t="shared" si="3"/>
        <v>2.47</v>
      </c>
      <c r="AM32" s="282">
        <f t="shared" si="0"/>
        <v>3.5422950819672128</v>
      </c>
      <c r="AN32" s="282" t="str">
        <f t="shared" si="1"/>
        <v>KÐm</v>
      </c>
    </row>
    <row r="33" spans="1:40" ht="14.25" customHeight="1">
      <c r="A33" s="237">
        <v>27</v>
      </c>
      <c r="B33" s="238"/>
      <c r="C33" s="78" t="s">
        <v>54</v>
      </c>
      <c r="D33" s="79" t="s">
        <v>53</v>
      </c>
      <c r="E33" s="239">
        <f>Ky3!K34</f>
        <v>8</v>
      </c>
      <c r="F33" s="238"/>
      <c r="G33" s="239">
        <f>Ky3!W34</f>
        <v>7</v>
      </c>
      <c r="H33" s="238"/>
      <c r="I33" s="239">
        <f>Ky3!AJ34</f>
        <v>7</v>
      </c>
      <c r="J33" s="238"/>
      <c r="K33" s="238">
        <v>5</v>
      </c>
      <c r="L33" s="238"/>
      <c r="M33" s="238">
        <v>4</v>
      </c>
      <c r="N33" s="238">
        <v>2</v>
      </c>
      <c r="O33" s="238">
        <v>3</v>
      </c>
      <c r="P33" s="238"/>
      <c r="Q33" s="238">
        <v>5</v>
      </c>
      <c r="R33" s="238"/>
      <c r="S33" s="238">
        <v>2</v>
      </c>
      <c r="T33" s="287"/>
      <c r="U33" s="240">
        <f t="shared" si="2"/>
        <v>5.03</v>
      </c>
      <c r="V33" s="239">
        <v>5</v>
      </c>
      <c r="W33" s="287"/>
      <c r="X33" s="239">
        <v>5</v>
      </c>
      <c r="Y33" s="287"/>
      <c r="Z33" s="239">
        <v>3</v>
      </c>
      <c r="AA33" s="287"/>
      <c r="AB33" s="239">
        <v>4</v>
      </c>
      <c r="AC33" s="287"/>
      <c r="AD33" s="241">
        <v>6</v>
      </c>
      <c r="AE33" s="287"/>
      <c r="AF33" s="242">
        <v>8</v>
      </c>
      <c r="AG33" s="287"/>
      <c r="AH33" s="243">
        <v>0</v>
      </c>
      <c r="AI33" s="287"/>
      <c r="AJ33" s="241">
        <v>5</v>
      </c>
      <c r="AK33" s="287"/>
      <c r="AL33" s="240">
        <f t="shared" si="3"/>
        <v>4.17</v>
      </c>
      <c r="AM33" s="244">
        <f t="shared" si="0"/>
        <v>4.607049180327868</v>
      </c>
      <c r="AN33" s="244" t="str">
        <f t="shared" si="1"/>
        <v>YÕu</v>
      </c>
    </row>
    <row r="34" spans="1:40" ht="14.25" customHeight="1">
      <c r="A34" s="119">
        <v>28</v>
      </c>
      <c r="B34" s="119"/>
      <c r="C34" s="83" t="s">
        <v>55</v>
      </c>
      <c r="D34" s="84" t="s">
        <v>53</v>
      </c>
      <c r="E34" s="245">
        <f>Ky3!K35</f>
        <v>4</v>
      </c>
      <c r="F34" s="245">
        <f>Ky3!L35</f>
        <v>7</v>
      </c>
      <c r="G34" s="245">
        <f>Ky3!W35</f>
        <v>6</v>
      </c>
      <c r="H34" s="119"/>
      <c r="I34" s="245">
        <f>Ky3!AJ35</f>
        <v>3</v>
      </c>
      <c r="J34" s="245">
        <f>Ky3!AK35</f>
        <v>5</v>
      </c>
      <c r="K34" s="119">
        <v>5</v>
      </c>
      <c r="L34" s="119"/>
      <c r="M34" s="119">
        <v>4</v>
      </c>
      <c r="N34" s="119">
        <v>2</v>
      </c>
      <c r="O34" s="119">
        <v>5</v>
      </c>
      <c r="P34" s="119"/>
      <c r="Q34" s="119">
        <v>6</v>
      </c>
      <c r="R34" s="119"/>
      <c r="S34" s="119">
        <v>2</v>
      </c>
      <c r="T34" s="265"/>
      <c r="U34" s="247">
        <f t="shared" si="2"/>
        <v>4.61</v>
      </c>
      <c r="V34" s="245">
        <v>5</v>
      </c>
      <c r="W34" s="245"/>
      <c r="X34" s="245">
        <v>6</v>
      </c>
      <c r="Y34" s="265"/>
      <c r="Z34" s="245">
        <v>3</v>
      </c>
      <c r="AA34" s="245"/>
      <c r="AB34" s="245">
        <v>6</v>
      </c>
      <c r="AC34" s="265"/>
      <c r="AD34" s="248">
        <v>3</v>
      </c>
      <c r="AE34" s="248"/>
      <c r="AF34" s="249">
        <v>5</v>
      </c>
      <c r="AG34" s="248"/>
      <c r="AH34" s="250">
        <v>1</v>
      </c>
      <c r="AI34" s="248"/>
      <c r="AJ34" s="248">
        <v>3</v>
      </c>
      <c r="AK34" s="265"/>
      <c r="AL34" s="247">
        <f t="shared" si="3"/>
        <v>3.83</v>
      </c>
      <c r="AM34" s="251">
        <f t="shared" si="0"/>
        <v>4.226393442622951</v>
      </c>
      <c r="AN34" s="251" t="str">
        <f t="shared" si="1"/>
        <v>YÕu</v>
      </c>
    </row>
    <row r="35" spans="1:40" ht="14.25" customHeight="1">
      <c r="A35" s="252">
        <v>29</v>
      </c>
      <c r="B35" s="119"/>
      <c r="C35" s="83" t="s">
        <v>56</v>
      </c>
      <c r="D35" s="84" t="s">
        <v>53</v>
      </c>
      <c r="E35" s="245">
        <f>Ky3!K36</f>
        <v>2</v>
      </c>
      <c r="F35" s="245">
        <f>Ky3!L36</f>
        <v>7</v>
      </c>
      <c r="G35" s="245">
        <f>Ky3!W36</f>
        <v>7</v>
      </c>
      <c r="H35" s="119"/>
      <c r="I35" s="245">
        <f>Ky3!AJ36</f>
        <v>4</v>
      </c>
      <c r="J35" s="245">
        <f>Ky3!AK36</f>
        <v>5</v>
      </c>
      <c r="K35" s="119">
        <v>3</v>
      </c>
      <c r="L35" s="246">
        <v>2</v>
      </c>
      <c r="M35" s="119">
        <v>0</v>
      </c>
      <c r="N35" s="246">
        <v>2</v>
      </c>
      <c r="O35" s="119">
        <v>5</v>
      </c>
      <c r="P35" s="119"/>
      <c r="Q35" s="119">
        <v>2</v>
      </c>
      <c r="R35" s="119">
        <v>5</v>
      </c>
      <c r="S35" s="119">
        <v>1</v>
      </c>
      <c r="T35" s="265"/>
      <c r="U35" s="247">
        <f t="shared" si="2"/>
        <v>4.03</v>
      </c>
      <c r="V35" s="245">
        <v>4</v>
      </c>
      <c r="W35" s="245"/>
      <c r="X35" s="245">
        <v>0</v>
      </c>
      <c r="Y35" s="265"/>
      <c r="Z35" s="245" t="s">
        <v>145</v>
      </c>
      <c r="AA35" s="265"/>
      <c r="AB35" s="245">
        <v>2</v>
      </c>
      <c r="AC35" s="246"/>
      <c r="AD35" s="248">
        <v>3</v>
      </c>
      <c r="AE35" s="246"/>
      <c r="AF35" s="249">
        <v>3</v>
      </c>
      <c r="AG35" s="265"/>
      <c r="AH35" s="250">
        <v>0</v>
      </c>
      <c r="AI35" s="265"/>
      <c r="AJ35" s="248">
        <v>2</v>
      </c>
      <c r="AK35" s="265"/>
      <c r="AL35" s="247">
        <f t="shared" si="3"/>
        <v>1.77</v>
      </c>
      <c r="AM35" s="251">
        <f t="shared" si="0"/>
        <v>2.9185245901639343</v>
      </c>
      <c r="AN35" s="251" t="str">
        <f t="shared" si="1"/>
        <v>KÐm</v>
      </c>
    </row>
    <row r="36" spans="1:40" ht="14.25" customHeight="1">
      <c r="A36" s="119">
        <v>30</v>
      </c>
      <c r="B36" s="119"/>
      <c r="C36" s="83" t="s">
        <v>58</v>
      </c>
      <c r="D36" s="84" t="s">
        <v>59</v>
      </c>
      <c r="E36" s="245">
        <f>Ky3!K37</f>
        <v>6</v>
      </c>
      <c r="F36" s="245"/>
      <c r="G36" s="245">
        <f>Ky3!W37</f>
        <v>5</v>
      </c>
      <c r="H36" s="119"/>
      <c r="I36" s="245">
        <f>Ky3!AJ37</f>
        <v>5</v>
      </c>
      <c r="J36" s="119"/>
      <c r="K36" s="119">
        <v>4</v>
      </c>
      <c r="L36" s="119">
        <v>3</v>
      </c>
      <c r="M36" s="119">
        <v>3</v>
      </c>
      <c r="N36" s="246">
        <v>2</v>
      </c>
      <c r="O36" s="119">
        <v>3</v>
      </c>
      <c r="P36" s="119"/>
      <c r="Q36" s="119">
        <v>2</v>
      </c>
      <c r="R36" s="119">
        <v>5</v>
      </c>
      <c r="S36" s="119">
        <v>4</v>
      </c>
      <c r="T36" s="265"/>
      <c r="U36" s="247">
        <f t="shared" si="2"/>
        <v>4.26</v>
      </c>
      <c r="V36" s="245">
        <v>5</v>
      </c>
      <c r="W36" s="245"/>
      <c r="X36" s="245">
        <v>3</v>
      </c>
      <c r="Y36" s="265"/>
      <c r="Z36" s="245">
        <v>4</v>
      </c>
      <c r="AA36" s="265"/>
      <c r="AB36" s="245">
        <v>4</v>
      </c>
      <c r="AC36" s="265"/>
      <c r="AD36" s="248">
        <v>5</v>
      </c>
      <c r="AE36" s="246"/>
      <c r="AF36" s="249">
        <v>3</v>
      </c>
      <c r="AG36" s="248"/>
      <c r="AH36" s="250">
        <v>3</v>
      </c>
      <c r="AI36" s="248"/>
      <c r="AJ36" s="248">
        <v>4</v>
      </c>
      <c r="AK36" s="265"/>
      <c r="AL36" s="247">
        <f t="shared" si="3"/>
        <v>4.03</v>
      </c>
      <c r="AM36" s="251">
        <f t="shared" si="0"/>
        <v>4.14688524590164</v>
      </c>
      <c r="AN36" s="251" t="str">
        <f t="shared" si="1"/>
        <v>YÕu</v>
      </c>
    </row>
    <row r="37" spans="1:40" ht="14.25" customHeight="1">
      <c r="A37" s="252">
        <v>31</v>
      </c>
      <c r="B37" s="265"/>
      <c r="C37" s="83" t="s">
        <v>60</v>
      </c>
      <c r="D37" s="84" t="s">
        <v>61</v>
      </c>
      <c r="E37" s="245">
        <f>Ky3!K38</f>
        <v>6</v>
      </c>
      <c r="F37" s="245"/>
      <c r="G37" s="245">
        <f>Ky3!W38</f>
        <v>6</v>
      </c>
      <c r="H37" s="119"/>
      <c r="I37" s="245">
        <f>Ky3!AJ38</f>
        <v>4</v>
      </c>
      <c r="J37" s="245">
        <f>Ky3!AK38</f>
        <v>5</v>
      </c>
      <c r="K37" s="119">
        <v>3</v>
      </c>
      <c r="L37" s="119">
        <v>3</v>
      </c>
      <c r="M37" s="119">
        <v>4</v>
      </c>
      <c r="N37" s="119">
        <v>2</v>
      </c>
      <c r="O37" s="119">
        <v>3</v>
      </c>
      <c r="P37" s="119"/>
      <c r="Q37" s="119">
        <v>0</v>
      </c>
      <c r="R37" s="119">
        <v>5</v>
      </c>
      <c r="S37" s="119">
        <v>3</v>
      </c>
      <c r="T37" s="265"/>
      <c r="U37" s="247">
        <f t="shared" si="2"/>
        <v>4.19</v>
      </c>
      <c r="V37" s="245">
        <v>4</v>
      </c>
      <c r="W37" s="245"/>
      <c r="X37" s="245">
        <v>3</v>
      </c>
      <c r="Y37" s="266"/>
      <c r="Z37" s="245">
        <v>3</v>
      </c>
      <c r="AA37" s="245"/>
      <c r="AB37" s="245">
        <v>5</v>
      </c>
      <c r="AC37" s="267"/>
      <c r="AD37" s="248">
        <v>5</v>
      </c>
      <c r="AE37" s="267"/>
      <c r="AF37" s="249">
        <v>5</v>
      </c>
      <c r="AG37" s="268"/>
      <c r="AH37" s="250">
        <v>1</v>
      </c>
      <c r="AI37" s="268"/>
      <c r="AJ37" s="248">
        <v>5</v>
      </c>
      <c r="AK37" s="265"/>
      <c r="AL37" s="247">
        <f t="shared" si="3"/>
        <v>3.83</v>
      </c>
      <c r="AM37" s="251">
        <f t="shared" si="0"/>
        <v>4.012950819672131</v>
      </c>
      <c r="AN37" s="251" t="str">
        <f t="shared" si="1"/>
        <v>YÕu</v>
      </c>
    </row>
    <row r="38" spans="1:40" ht="14.25" customHeight="1">
      <c r="A38" s="119">
        <v>32</v>
      </c>
      <c r="B38" s="265"/>
      <c r="C38" s="85" t="s">
        <v>6</v>
      </c>
      <c r="D38" s="86" t="s">
        <v>62</v>
      </c>
      <c r="E38" s="245">
        <f>Ky3!K39</f>
        <v>6</v>
      </c>
      <c r="F38" s="119"/>
      <c r="G38" s="245">
        <f>Ky3!W39</f>
        <v>7</v>
      </c>
      <c r="H38" s="119"/>
      <c r="I38" s="245">
        <f>Ky3!AJ39</f>
        <v>4</v>
      </c>
      <c r="J38" s="245">
        <f>Ky3!AK39</f>
        <v>6</v>
      </c>
      <c r="K38" s="119">
        <v>5</v>
      </c>
      <c r="L38" s="119"/>
      <c r="M38" s="119">
        <v>4</v>
      </c>
      <c r="N38" s="119">
        <v>2</v>
      </c>
      <c r="O38" s="119">
        <v>3</v>
      </c>
      <c r="P38" s="119"/>
      <c r="Q38" s="119">
        <v>6</v>
      </c>
      <c r="R38" s="119"/>
      <c r="S38" s="119">
        <v>3</v>
      </c>
      <c r="T38" s="265"/>
      <c r="U38" s="247">
        <f t="shared" si="2"/>
        <v>4.94</v>
      </c>
      <c r="V38" s="245">
        <v>5</v>
      </c>
      <c r="W38" s="269"/>
      <c r="X38" s="245">
        <v>3</v>
      </c>
      <c r="Y38" s="268"/>
      <c r="Z38" s="245">
        <v>3</v>
      </c>
      <c r="AA38" s="269"/>
      <c r="AB38" s="245">
        <v>4</v>
      </c>
      <c r="AC38" s="269"/>
      <c r="AD38" s="248">
        <v>3</v>
      </c>
      <c r="AE38" s="269"/>
      <c r="AF38" s="249">
        <v>8</v>
      </c>
      <c r="AG38" s="268"/>
      <c r="AH38" s="250">
        <v>0</v>
      </c>
      <c r="AI38" s="268"/>
      <c r="AJ38" s="248">
        <v>6</v>
      </c>
      <c r="AK38" s="265"/>
      <c r="AL38" s="247">
        <f t="shared" si="3"/>
        <v>3.73</v>
      </c>
      <c r="AM38" s="251">
        <f t="shared" si="0"/>
        <v>4.344918032786886</v>
      </c>
      <c r="AN38" s="251" t="str">
        <f t="shared" si="1"/>
        <v>YÕu</v>
      </c>
    </row>
    <row r="39" spans="1:40" ht="14.25" customHeight="1">
      <c r="A39" s="252">
        <v>33</v>
      </c>
      <c r="B39" s="268"/>
      <c r="C39" s="85" t="s">
        <v>63</v>
      </c>
      <c r="D39" s="86" t="s">
        <v>64</v>
      </c>
      <c r="E39" s="245">
        <f>Ky3!K40</f>
        <v>2</v>
      </c>
      <c r="F39" s="245">
        <f>Ky3!L40</f>
        <v>6</v>
      </c>
      <c r="G39" s="245">
        <f>Ky3!W40</f>
        <v>8</v>
      </c>
      <c r="H39" s="268"/>
      <c r="I39" s="245">
        <f>Ky3!AJ40</f>
        <v>5</v>
      </c>
      <c r="J39" s="268"/>
      <c r="K39" s="248">
        <v>5</v>
      </c>
      <c r="L39" s="268"/>
      <c r="M39" s="248">
        <v>6</v>
      </c>
      <c r="N39" s="268"/>
      <c r="O39" s="248">
        <v>3</v>
      </c>
      <c r="P39" s="248"/>
      <c r="Q39" s="248">
        <v>6</v>
      </c>
      <c r="R39" s="248"/>
      <c r="S39" s="248">
        <v>6</v>
      </c>
      <c r="T39" s="268"/>
      <c r="U39" s="247">
        <f t="shared" si="2"/>
        <v>5.58</v>
      </c>
      <c r="V39" s="245">
        <v>4</v>
      </c>
      <c r="W39" s="268"/>
      <c r="X39" s="245">
        <v>2</v>
      </c>
      <c r="Y39" s="268"/>
      <c r="Z39" s="245">
        <v>5</v>
      </c>
      <c r="AA39" s="268"/>
      <c r="AB39" s="245">
        <v>4</v>
      </c>
      <c r="AC39" s="268"/>
      <c r="AD39" s="248">
        <v>5</v>
      </c>
      <c r="AE39" s="268"/>
      <c r="AF39" s="249">
        <v>5</v>
      </c>
      <c r="AG39" s="248"/>
      <c r="AH39" s="250">
        <v>2</v>
      </c>
      <c r="AI39" s="248"/>
      <c r="AJ39" s="248">
        <v>5</v>
      </c>
      <c r="AK39" s="268"/>
      <c r="AL39" s="247">
        <f t="shared" si="3"/>
        <v>4</v>
      </c>
      <c r="AM39" s="251">
        <f aca="true" t="shared" si="4" ref="AM39:AM62">(U39*31+AL39*30)/61</f>
        <v>4.802950819672131</v>
      </c>
      <c r="AN39" s="251" t="str">
        <f aca="true" t="shared" si="5" ref="AN39:AN62">IF(AM39&gt;=8,"Giái",IF(AM39&gt;=7,"Kh¸",IF(AM39&gt;=6,"TB Kh¸",IF(AM39&gt;=5,"TB",IF(AM39&gt;=4,"YÕu",IF(AM39&lt;4,"KÐm"))))))</f>
        <v>YÕu</v>
      </c>
    </row>
    <row r="40" spans="1:40" ht="14.25" customHeight="1">
      <c r="A40" s="119">
        <v>34</v>
      </c>
      <c r="B40" s="268"/>
      <c r="C40" s="83" t="s">
        <v>67</v>
      </c>
      <c r="D40" s="84" t="s">
        <v>66</v>
      </c>
      <c r="E40" s="245">
        <f>Ky3!K41</f>
        <v>6</v>
      </c>
      <c r="F40" s="245"/>
      <c r="G40" s="245">
        <f>Ky3!W41</f>
        <v>5</v>
      </c>
      <c r="H40" s="119"/>
      <c r="I40" s="245">
        <f>Ky3!AJ41</f>
        <v>5</v>
      </c>
      <c r="J40" s="119"/>
      <c r="K40" s="119">
        <v>4</v>
      </c>
      <c r="L40" s="119">
        <v>2</v>
      </c>
      <c r="M40" s="119">
        <v>3</v>
      </c>
      <c r="N40" s="119">
        <v>4</v>
      </c>
      <c r="O40" s="119">
        <v>3</v>
      </c>
      <c r="P40" s="119"/>
      <c r="Q40" s="119">
        <v>3</v>
      </c>
      <c r="R40" s="119">
        <v>6</v>
      </c>
      <c r="S40" s="119">
        <v>3</v>
      </c>
      <c r="T40" s="268"/>
      <c r="U40" s="247">
        <f t="shared" si="2"/>
        <v>4.26</v>
      </c>
      <c r="V40" s="245">
        <v>5</v>
      </c>
      <c r="W40" s="245"/>
      <c r="X40" s="245">
        <v>2</v>
      </c>
      <c r="Y40" s="268"/>
      <c r="Z40" s="245">
        <v>3</v>
      </c>
      <c r="AA40" s="268"/>
      <c r="AB40" s="245">
        <v>1</v>
      </c>
      <c r="AC40" s="268"/>
      <c r="AD40" s="248">
        <v>5</v>
      </c>
      <c r="AE40" s="268"/>
      <c r="AF40" s="249">
        <v>5</v>
      </c>
      <c r="AG40" s="268"/>
      <c r="AH40" s="250">
        <v>2</v>
      </c>
      <c r="AI40" s="268"/>
      <c r="AJ40" s="248">
        <v>5</v>
      </c>
      <c r="AK40" s="268"/>
      <c r="AL40" s="247">
        <f t="shared" si="3"/>
        <v>3.5</v>
      </c>
      <c r="AM40" s="251">
        <f t="shared" si="4"/>
        <v>3.8862295081967213</v>
      </c>
      <c r="AN40" s="251" t="str">
        <f t="shared" si="5"/>
        <v>KÐm</v>
      </c>
    </row>
    <row r="41" spans="1:40" ht="14.25" customHeight="1">
      <c r="A41" s="252">
        <v>35</v>
      </c>
      <c r="B41" s="270"/>
      <c r="C41" s="83" t="s">
        <v>6</v>
      </c>
      <c r="D41" s="84" t="s">
        <v>68</v>
      </c>
      <c r="E41" s="245">
        <f>Ky3!K42</f>
        <v>1</v>
      </c>
      <c r="F41" s="245">
        <f>Ky3!L42</f>
        <v>6</v>
      </c>
      <c r="G41" s="245">
        <f>Ky3!W42</f>
        <v>6</v>
      </c>
      <c r="H41" s="119"/>
      <c r="I41" s="245">
        <f>Ky3!AJ42</f>
        <v>3</v>
      </c>
      <c r="J41" s="245">
        <f>Ky3!AK42</f>
        <v>5</v>
      </c>
      <c r="K41" s="119">
        <v>4</v>
      </c>
      <c r="L41" s="119">
        <v>3</v>
      </c>
      <c r="M41" s="119">
        <v>0</v>
      </c>
      <c r="N41" s="119">
        <v>3</v>
      </c>
      <c r="O41" s="119">
        <v>1</v>
      </c>
      <c r="P41" s="119"/>
      <c r="Q41" s="119">
        <v>3</v>
      </c>
      <c r="R41" s="119">
        <v>5</v>
      </c>
      <c r="S41" s="119">
        <v>0</v>
      </c>
      <c r="T41" s="268"/>
      <c r="U41" s="247">
        <f t="shared" si="2"/>
        <v>3.65</v>
      </c>
      <c r="V41" s="245">
        <v>5</v>
      </c>
      <c r="W41" s="245"/>
      <c r="X41" s="245">
        <v>3</v>
      </c>
      <c r="Y41" s="270"/>
      <c r="Z41" s="245">
        <v>1</v>
      </c>
      <c r="AA41" s="270"/>
      <c r="AB41" s="245">
        <v>5</v>
      </c>
      <c r="AC41" s="270"/>
      <c r="AD41" s="248">
        <v>5</v>
      </c>
      <c r="AE41" s="268"/>
      <c r="AF41" s="249">
        <v>3</v>
      </c>
      <c r="AG41" s="248"/>
      <c r="AH41" s="250">
        <v>0</v>
      </c>
      <c r="AI41" s="248"/>
      <c r="AJ41" s="248">
        <v>5</v>
      </c>
      <c r="AK41" s="268"/>
      <c r="AL41" s="247">
        <f t="shared" si="3"/>
        <v>3.53</v>
      </c>
      <c r="AM41" s="251">
        <f t="shared" si="4"/>
        <v>3.590983606557377</v>
      </c>
      <c r="AN41" s="251" t="str">
        <f t="shared" si="5"/>
        <v>KÐm</v>
      </c>
    </row>
    <row r="42" spans="1:40" ht="14.25" customHeight="1">
      <c r="A42" s="119">
        <v>36</v>
      </c>
      <c r="B42" s="271"/>
      <c r="C42" s="83" t="s">
        <v>69</v>
      </c>
      <c r="D42" s="84" t="s">
        <v>70</v>
      </c>
      <c r="E42" s="245">
        <f>Ky3!K43</f>
        <v>4</v>
      </c>
      <c r="F42" s="245">
        <f>Ky3!L43</f>
        <v>6</v>
      </c>
      <c r="G42" s="245">
        <f>Ky3!W43</f>
        <v>5</v>
      </c>
      <c r="H42" s="119"/>
      <c r="I42" s="245">
        <f>Ky3!AJ43</f>
        <v>2</v>
      </c>
      <c r="J42" s="245">
        <f>Ky3!AK43</f>
        <v>3</v>
      </c>
      <c r="K42" s="119">
        <v>5</v>
      </c>
      <c r="L42" s="119"/>
      <c r="M42" s="119">
        <v>4</v>
      </c>
      <c r="N42" s="119">
        <v>2</v>
      </c>
      <c r="O42" s="119">
        <v>3</v>
      </c>
      <c r="P42" s="119"/>
      <c r="Q42" s="119">
        <v>2</v>
      </c>
      <c r="R42" s="119">
        <v>5</v>
      </c>
      <c r="S42" s="119">
        <v>3</v>
      </c>
      <c r="T42" s="271"/>
      <c r="U42" s="247">
        <f t="shared" si="2"/>
        <v>3.97</v>
      </c>
      <c r="V42" s="245">
        <v>3</v>
      </c>
      <c r="W42" s="271"/>
      <c r="X42" s="245">
        <v>5</v>
      </c>
      <c r="Y42" s="271"/>
      <c r="Z42" s="245">
        <v>4</v>
      </c>
      <c r="AA42" s="271"/>
      <c r="AB42" s="245">
        <v>3</v>
      </c>
      <c r="AC42" s="271"/>
      <c r="AD42" s="248">
        <v>5</v>
      </c>
      <c r="AE42" s="271"/>
      <c r="AF42" s="249">
        <v>5</v>
      </c>
      <c r="AG42" s="271"/>
      <c r="AH42" s="250">
        <v>1</v>
      </c>
      <c r="AI42" s="271"/>
      <c r="AJ42" s="248">
        <v>5</v>
      </c>
      <c r="AK42" s="271"/>
      <c r="AL42" s="247">
        <f t="shared" si="3"/>
        <v>3.73</v>
      </c>
      <c r="AM42" s="251">
        <f t="shared" si="4"/>
        <v>3.8519672131147544</v>
      </c>
      <c r="AN42" s="251" t="str">
        <f t="shared" si="5"/>
        <v>KÐm</v>
      </c>
    </row>
    <row r="43" spans="1:40" ht="14.25" customHeight="1">
      <c r="A43" s="252">
        <v>37</v>
      </c>
      <c r="B43" s="272"/>
      <c r="C43" s="83" t="s">
        <v>71</v>
      </c>
      <c r="D43" s="84" t="s">
        <v>72</v>
      </c>
      <c r="E43" s="245">
        <f>Ky3!K44</f>
        <v>7</v>
      </c>
      <c r="F43" s="271"/>
      <c r="G43" s="245">
        <f>Ky3!W44</f>
        <v>5</v>
      </c>
      <c r="H43" s="271"/>
      <c r="I43" s="245">
        <f>Ky3!AJ44</f>
        <v>3</v>
      </c>
      <c r="J43" s="245">
        <f>Ky3!AK44</f>
        <v>7</v>
      </c>
      <c r="K43" s="248">
        <v>4</v>
      </c>
      <c r="L43" s="271">
        <v>2</v>
      </c>
      <c r="M43" s="248">
        <v>5</v>
      </c>
      <c r="N43" s="248"/>
      <c r="O43" s="248">
        <v>6</v>
      </c>
      <c r="P43" s="248"/>
      <c r="Q43" s="248">
        <v>5</v>
      </c>
      <c r="R43" s="248"/>
      <c r="S43" s="248">
        <v>3</v>
      </c>
      <c r="T43" s="271"/>
      <c r="U43" s="247">
        <f t="shared" si="2"/>
        <v>4.94</v>
      </c>
      <c r="V43" s="245">
        <v>4</v>
      </c>
      <c r="W43" s="271"/>
      <c r="X43" s="245">
        <v>4</v>
      </c>
      <c r="Y43" s="271"/>
      <c r="Z43" s="245">
        <v>3</v>
      </c>
      <c r="AA43" s="271"/>
      <c r="AB43" s="245">
        <v>5</v>
      </c>
      <c r="AC43" s="271"/>
      <c r="AD43" s="248">
        <v>6</v>
      </c>
      <c r="AE43" s="248"/>
      <c r="AF43" s="249">
        <v>8</v>
      </c>
      <c r="AG43" s="248"/>
      <c r="AH43" s="250">
        <v>2</v>
      </c>
      <c r="AI43" s="248"/>
      <c r="AJ43" s="248">
        <v>5</v>
      </c>
      <c r="AK43" s="271"/>
      <c r="AL43" s="247">
        <f t="shared" si="3"/>
        <v>4.3</v>
      </c>
      <c r="AM43" s="251">
        <f t="shared" si="4"/>
        <v>4.625245901639344</v>
      </c>
      <c r="AN43" s="251" t="str">
        <f t="shared" si="5"/>
        <v>YÕu</v>
      </c>
    </row>
    <row r="44" spans="1:40" ht="14.25" customHeight="1">
      <c r="A44" s="119">
        <v>38</v>
      </c>
      <c r="B44" s="272"/>
      <c r="C44" s="83" t="s">
        <v>21</v>
      </c>
      <c r="D44" s="84" t="s">
        <v>73</v>
      </c>
      <c r="E44" s="245">
        <f>Ky3!K45</f>
        <v>8</v>
      </c>
      <c r="F44" s="119"/>
      <c r="G44" s="245">
        <f>Ky3!W45</f>
        <v>6</v>
      </c>
      <c r="H44" s="119"/>
      <c r="I44" s="245">
        <f>Ky3!AJ45</f>
        <v>3</v>
      </c>
      <c r="J44" s="245">
        <f>Ky3!AK45</f>
        <v>6</v>
      </c>
      <c r="K44" s="119">
        <v>4</v>
      </c>
      <c r="L44" s="119">
        <v>2</v>
      </c>
      <c r="M44" s="119">
        <v>4</v>
      </c>
      <c r="N44" s="119">
        <v>2</v>
      </c>
      <c r="O44" s="119">
        <v>3</v>
      </c>
      <c r="P44" s="119"/>
      <c r="Q44" s="119">
        <v>3</v>
      </c>
      <c r="R44" s="119">
        <v>6</v>
      </c>
      <c r="S44" s="119">
        <v>5</v>
      </c>
      <c r="T44" s="248"/>
      <c r="U44" s="247">
        <f t="shared" si="2"/>
        <v>5.06</v>
      </c>
      <c r="V44" s="245">
        <v>1</v>
      </c>
      <c r="W44" s="271"/>
      <c r="X44" s="245">
        <v>7</v>
      </c>
      <c r="Y44" s="271"/>
      <c r="Z44" s="245">
        <v>3</v>
      </c>
      <c r="AA44" s="271"/>
      <c r="AB44" s="245">
        <v>5</v>
      </c>
      <c r="AC44" s="271"/>
      <c r="AD44" s="248">
        <v>3</v>
      </c>
      <c r="AE44" s="248"/>
      <c r="AF44" s="249">
        <v>8</v>
      </c>
      <c r="AG44" s="248"/>
      <c r="AH44" s="250">
        <v>0</v>
      </c>
      <c r="AI44" s="248"/>
      <c r="AJ44" s="248">
        <v>5</v>
      </c>
      <c r="AK44" s="248"/>
      <c r="AL44" s="247">
        <f t="shared" si="3"/>
        <v>3.43</v>
      </c>
      <c r="AM44" s="251">
        <f t="shared" si="4"/>
        <v>4.258360655737705</v>
      </c>
      <c r="AN44" s="251" t="str">
        <f t="shared" si="5"/>
        <v>YÕu</v>
      </c>
    </row>
    <row r="45" spans="1:40" ht="14.25" customHeight="1">
      <c r="A45" s="252">
        <v>39</v>
      </c>
      <c r="B45" s="272"/>
      <c r="C45" s="83" t="s">
        <v>6</v>
      </c>
      <c r="D45" s="84" t="s">
        <v>74</v>
      </c>
      <c r="E45" s="245">
        <f>Ky3!K46</f>
        <v>5</v>
      </c>
      <c r="F45" s="245"/>
      <c r="G45" s="245">
        <f>Ky3!W46</f>
        <v>5</v>
      </c>
      <c r="H45" s="119"/>
      <c r="I45" s="245">
        <f>Ky3!AJ46</f>
        <v>4</v>
      </c>
      <c r="J45" s="245">
        <f>Ky3!AK46</f>
        <v>7</v>
      </c>
      <c r="K45" s="119">
        <v>5</v>
      </c>
      <c r="L45" s="119"/>
      <c r="M45" s="119">
        <v>0</v>
      </c>
      <c r="N45" s="119">
        <v>1</v>
      </c>
      <c r="O45" s="119">
        <v>1</v>
      </c>
      <c r="P45" s="119"/>
      <c r="Q45" s="119" t="s">
        <v>141</v>
      </c>
      <c r="R45" s="119"/>
      <c r="S45" s="119">
        <v>1</v>
      </c>
      <c r="T45" s="271"/>
      <c r="U45" s="247">
        <f t="shared" si="2"/>
        <v>3.61</v>
      </c>
      <c r="V45" s="245">
        <v>2</v>
      </c>
      <c r="W45" s="245"/>
      <c r="X45" s="245">
        <v>0</v>
      </c>
      <c r="Y45" s="271"/>
      <c r="Z45" s="245">
        <v>2</v>
      </c>
      <c r="AA45" s="245"/>
      <c r="AB45" s="245">
        <v>2</v>
      </c>
      <c r="AC45" s="248"/>
      <c r="AD45" s="248">
        <v>3</v>
      </c>
      <c r="AE45" s="248"/>
      <c r="AF45" s="249">
        <v>5</v>
      </c>
      <c r="AG45" s="248"/>
      <c r="AH45" s="250">
        <v>0</v>
      </c>
      <c r="AI45" s="248"/>
      <c r="AJ45" s="248">
        <v>5</v>
      </c>
      <c r="AK45" s="271"/>
      <c r="AL45" s="247">
        <f t="shared" si="3"/>
        <v>2.27</v>
      </c>
      <c r="AM45" s="251">
        <f t="shared" si="4"/>
        <v>2.9509836065573767</v>
      </c>
      <c r="AN45" s="251" t="str">
        <f t="shared" si="5"/>
        <v>KÐm</v>
      </c>
    </row>
    <row r="46" spans="1:40" ht="14.25" customHeight="1">
      <c r="A46" s="119">
        <v>40</v>
      </c>
      <c r="B46" s="272"/>
      <c r="C46" s="83" t="s">
        <v>75</v>
      </c>
      <c r="D46" s="84" t="s">
        <v>74</v>
      </c>
      <c r="E46" s="245">
        <f>Ky3!K47</f>
        <v>7</v>
      </c>
      <c r="F46" s="271"/>
      <c r="G46" s="245">
        <f>Ky3!W47</f>
        <v>7</v>
      </c>
      <c r="H46" s="271"/>
      <c r="I46" s="245">
        <f>Ky3!AJ47</f>
        <v>4</v>
      </c>
      <c r="J46" s="271"/>
      <c r="K46" s="248">
        <v>5</v>
      </c>
      <c r="L46" s="271"/>
      <c r="M46" s="248">
        <v>5</v>
      </c>
      <c r="N46" s="271"/>
      <c r="O46" s="248">
        <v>5</v>
      </c>
      <c r="P46" s="271"/>
      <c r="Q46" s="248">
        <v>7</v>
      </c>
      <c r="R46" s="271"/>
      <c r="S46" s="248">
        <v>7</v>
      </c>
      <c r="T46" s="271"/>
      <c r="U46" s="247">
        <f t="shared" si="2"/>
        <v>5.55</v>
      </c>
      <c r="V46" s="245">
        <v>4</v>
      </c>
      <c r="W46" s="271"/>
      <c r="X46" s="245">
        <v>5</v>
      </c>
      <c r="Y46" s="271"/>
      <c r="Z46" s="245">
        <v>6</v>
      </c>
      <c r="AA46" s="271"/>
      <c r="AB46" s="245">
        <v>5</v>
      </c>
      <c r="AC46" s="271"/>
      <c r="AD46" s="248">
        <v>3</v>
      </c>
      <c r="AE46" s="271"/>
      <c r="AF46" s="249">
        <v>6</v>
      </c>
      <c r="AG46" s="271"/>
      <c r="AH46" s="250">
        <v>2</v>
      </c>
      <c r="AI46" s="271"/>
      <c r="AJ46" s="248">
        <v>7</v>
      </c>
      <c r="AK46" s="271"/>
      <c r="AL46" s="247">
        <f t="shared" si="3"/>
        <v>4.67</v>
      </c>
      <c r="AM46" s="251">
        <f t="shared" si="4"/>
        <v>5.117213114754098</v>
      </c>
      <c r="AN46" s="251" t="str">
        <f t="shared" si="5"/>
        <v>TB</v>
      </c>
    </row>
    <row r="47" spans="1:40" ht="14.25" customHeight="1">
      <c r="A47" s="252">
        <v>41</v>
      </c>
      <c r="B47" s="272"/>
      <c r="C47" s="85" t="s">
        <v>76</v>
      </c>
      <c r="D47" s="86" t="s">
        <v>77</v>
      </c>
      <c r="E47" s="245">
        <f>Ky3!K48</f>
        <v>8</v>
      </c>
      <c r="F47" s="271"/>
      <c r="G47" s="245">
        <f>Ky3!W48</f>
        <v>8</v>
      </c>
      <c r="H47" s="271"/>
      <c r="I47" s="245">
        <f>Ky3!AJ48</f>
        <v>4</v>
      </c>
      <c r="J47" s="245">
        <f>Ky3!AK48</f>
        <v>4</v>
      </c>
      <c r="K47" s="248">
        <v>6</v>
      </c>
      <c r="L47" s="271"/>
      <c r="M47" s="248">
        <v>6</v>
      </c>
      <c r="N47" s="248"/>
      <c r="O47" s="248">
        <v>5</v>
      </c>
      <c r="P47" s="271"/>
      <c r="Q47" s="248">
        <v>5</v>
      </c>
      <c r="R47" s="271"/>
      <c r="S47" s="248">
        <v>4</v>
      </c>
      <c r="T47" s="271"/>
      <c r="U47" s="247">
        <f t="shared" si="2"/>
        <v>5.42</v>
      </c>
      <c r="V47" s="245">
        <v>3</v>
      </c>
      <c r="W47" s="271"/>
      <c r="X47" s="245">
        <v>2</v>
      </c>
      <c r="Y47" s="271"/>
      <c r="Z47" s="245">
        <v>5</v>
      </c>
      <c r="AA47" s="271"/>
      <c r="AB47" s="245">
        <v>5</v>
      </c>
      <c r="AC47" s="271"/>
      <c r="AD47" s="248">
        <v>6</v>
      </c>
      <c r="AE47" s="248"/>
      <c r="AF47" s="249">
        <v>8</v>
      </c>
      <c r="AG47" s="271"/>
      <c r="AH47" s="250">
        <v>1</v>
      </c>
      <c r="AI47" s="271"/>
      <c r="AJ47" s="248">
        <v>5</v>
      </c>
      <c r="AK47" s="271"/>
      <c r="AL47" s="247">
        <f t="shared" si="3"/>
        <v>4.07</v>
      </c>
      <c r="AM47" s="251">
        <f t="shared" si="4"/>
        <v>4.756065573770492</v>
      </c>
      <c r="AN47" s="251" t="str">
        <f t="shared" si="5"/>
        <v>YÕu</v>
      </c>
    </row>
    <row r="48" spans="1:40" ht="14.25" customHeight="1">
      <c r="A48" s="119">
        <v>42</v>
      </c>
      <c r="B48" s="272"/>
      <c r="C48" s="83" t="s">
        <v>78</v>
      </c>
      <c r="D48" s="84" t="s">
        <v>79</v>
      </c>
      <c r="E48" s="245">
        <f>Ky3!K49</f>
        <v>4</v>
      </c>
      <c r="F48" s="245">
        <f>Ky3!L49</f>
        <v>7</v>
      </c>
      <c r="G48" s="245">
        <f>Ky3!W49</f>
        <v>6</v>
      </c>
      <c r="H48" s="119"/>
      <c r="I48" s="245">
        <f>Ky3!AJ49</f>
        <v>4</v>
      </c>
      <c r="J48" s="245">
        <f>Ky3!AK49</f>
        <v>5</v>
      </c>
      <c r="K48" s="119">
        <v>5</v>
      </c>
      <c r="L48" s="119"/>
      <c r="M48" s="119">
        <v>0</v>
      </c>
      <c r="N48" s="119">
        <v>3</v>
      </c>
      <c r="O48" s="119">
        <v>0</v>
      </c>
      <c r="P48" s="119"/>
      <c r="Q48" s="119" t="s">
        <v>141</v>
      </c>
      <c r="R48" s="119"/>
      <c r="S48" s="119">
        <v>0</v>
      </c>
      <c r="T48" s="271"/>
      <c r="U48" s="247">
        <f t="shared" si="2"/>
        <v>3.48</v>
      </c>
      <c r="V48" s="245">
        <v>2</v>
      </c>
      <c r="W48" s="245"/>
      <c r="X48" s="245">
        <v>0</v>
      </c>
      <c r="Y48" s="271"/>
      <c r="Z48" s="245">
        <v>3</v>
      </c>
      <c r="AA48" s="271"/>
      <c r="AB48" s="245">
        <v>3</v>
      </c>
      <c r="AC48" s="271"/>
      <c r="AD48" s="248">
        <v>5</v>
      </c>
      <c r="AE48" s="271"/>
      <c r="AF48" s="249">
        <v>2</v>
      </c>
      <c r="AG48" s="248"/>
      <c r="AH48" s="250">
        <v>0</v>
      </c>
      <c r="AI48" s="248"/>
      <c r="AJ48" s="248">
        <v>4</v>
      </c>
      <c r="AK48" s="271"/>
      <c r="AL48" s="247">
        <f t="shared" si="3"/>
        <v>2.53</v>
      </c>
      <c r="AM48" s="251">
        <f t="shared" si="4"/>
        <v>3.012786885245901</v>
      </c>
      <c r="AN48" s="251" t="str">
        <f t="shared" si="5"/>
        <v>KÐm</v>
      </c>
    </row>
    <row r="49" spans="1:40" ht="14.25" customHeight="1">
      <c r="A49" s="252">
        <v>43</v>
      </c>
      <c r="B49" s="272"/>
      <c r="C49" s="83" t="s">
        <v>80</v>
      </c>
      <c r="D49" s="84" t="s">
        <v>81</v>
      </c>
      <c r="E49" s="245">
        <f>Ky3!K50</f>
        <v>4</v>
      </c>
      <c r="F49" s="245">
        <f>Ky3!L50</f>
        <v>7</v>
      </c>
      <c r="G49" s="245">
        <f>Ky3!W50</f>
        <v>7</v>
      </c>
      <c r="H49" s="119"/>
      <c r="I49" s="245">
        <f>Ky3!AJ50</f>
        <v>3</v>
      </c>
      <c r="J49" s="245">
        <f>Ky3!AK50</f>
        <v>5</v>
      </c>
      <c r="K49" s="119">
        <v>5</v>
      </c>
      <c r="L49" s="119"/>
      <c r="M49" s="119">
        <v>4</v>
      </c>
      <c r="N49" s="119">
        <v>3</v>
      </c>
      <c r="O49" s="119">
        <v>1</v>
      </c>
      <c r="P49" s="119"/>
      <c r="Q49" s="119">
        <v>5</v>
      </c>
      <c r="R49" s="119"/>
      <c r="S49" s="119">
        <v>2</v>
      </c>
      <c r="T49" s="271"/>
      <c r="U49" s="247">
        <f t="shared" si="2"/>
        <v>4.45</v>
      </c>
      <c r="V49" s="245">
        <v>5</v>
      </c>
      <c r="W49" s="245"/>
      <c r="X49" s="245">
        <v>3</v>
      </c>
      <c r="Y49" s="271"/>
      <c r="Z49" s="245">
        <v>5</v>
      </c>
      <c r="AA49" s="271"/>
      <c r="AB49" s="245">
        <v>1</v>
      </c>
      <c r="AC49" s="248"/>
      <c r="AD49" s="248">
        <v>3</v>
      </c>
      <c r="AE49" s="248"/>
      <c r="AF49" s="249">
        <v>3</v>
      </c>
      <c r="AG49" s="248"/>
      <c r="AH49" s="250">
        <v>0</v>
      </c>
      <c r="AI49" s="248"/>
      <c r="AJ49" s="248">
        <v>5</v>
      </c>
      <c r="AK49" s="271"/>
      <c r="AL49" s="247">
        <f t="shared" si="3"/>
        <v>3.27</v>
      </c>
      <c r="AM49" s="251">
        <f t="shared" si="4"/>
        <v>3.8696721311475413</v>
      </c>
      <c r="AN49" s="251" t="str">
        <f t="shared" si="5"/>
        <v>KÐm</v>
      </c>
    </row>
    <row r="50" spans="1:40" ht="14.25" customHeight="1">
      <c r="A50" s="119">
        <v>44</v>
      </c>
      <c r="B50" s="272"/>
      <c r="C50" s="85" t="s">
        <v>82</v>
      </c>
      <c r="D50" s="86" t="s">
        <v>83</v>
      </c>
      <c r="E50" s="245">
        <f>Ky3!K51</f>
        <v>3</v>
      </c>
      <c r="F50" s="245">
        <f>Ky3!L51</f>
        <v>5</v>
      </c>
      <c r="G50" s="245">
        <f>Ky3!W51</f>
        <v>5</v>
      </c>
      <c r="H50" s="271"/>
      <c r="I50" s="245">
        <f>Ky3!AJ51</f>
        <v>3</v>
      </c>
      <c r="J50" s="245">
        <f>Ky3!AK51</f>
        <v>3</v>
      </c>
      <c r="K50" s="248">
        <v>4</v>
      </c>
      <c r="L50" s="271">
        <v>7</v>
      </c>
      <c r="M50" s="248">
        <v>5</v>
      </c>
      <c r="N50" s="248"/>
      <c r="O50" s="248">
        <v>3</v>
      </c>
      <c r="P50" s="248"/>
      <c r="Q50" s="248">
        <v>2</v>
      </c>
      <c r="R50" s="248">
        <v>5</v>
      </c>
      <c r="S50" s="248">
        <v>2</v>
      </c>
      <c r="T50" s="271"/>
      <c r="U50" s="247">
        <f t="shared" si="2"/>
        <v>4.16</v>
      </c>
      <c r="V50" s="245">
        <v>2</v>
      </c>
      <c r="W50" s="245"/>
      <c r="X50" s="245">
        <v>0</v>
      </c>
      <c r="Y50" s="271"/>
      <c r="Z50" s="245" t="s">
        <v>145</v>
      </c>
      <c r="AA50" s="271"/>
      <c r="AB50" s="245">
        <v>1</v>
      </c>
      <c r="AC50" s="271"/>
      <c r="AD50" s="248">
        <v>3</v>
      </c>
      <c r="AE50" s="248"/>
      <c r="AF50" s="249">
        <v>2</v>
      </c>
      <c r="AG50" s="248"/>
      <c r="AH50" s="250">
        <v>0</v>
      </c>
      <c r="AI50" s="248"/>
      <c r="AJ50" s="248">
        <v>4</v>
      </c>
      <c r="AK50" s="271"/>
      <c r="AL50" s="247">
        <f t="shared" si="3"/>
        <v>1.6</v>
      </c>
      <c r="AM50" s="251">
        <f t="shared" si="4"/>
        <v>2.9009836065573773</v>
      </c>
      <c r="AN50" s="251" t="str">
        <f t="shared" si="5"/>
        <v>KÐm</v>
      </c>
    </row>
    <row r="51" spans="1:40" ht="14.25" customHeight="1">
      <c r="A51" s="252">
        <v>45</v>
      </c>
      <c r="B51" s="272"/>
      <c r="C51" s="83" t="s">
        <v>84</v>
      </c>
      <c r="D51" s="84" t="s">
        <v>85</v>
      </c>
      <c r="E51" s="245">
        <f>Ky3!K52</f>
        <v>3</v>
      </c>
      <c r="F51" s="245">
        <f>Ky3!L52</f>
        <v>5</v>
      </c>
      <c r="G51" s="245">
        <f>Ky3!W52</f>
        <v>7</v>
      </c>
      <c r="H51" s="271"/>
      <c r="I51" s="245">
        <f>Ky3!AJ52</f>
        <v>4</v>
      </c>
      <c r="J51" s="245">
        <f>Ky3!AK52</f>
        <v>6</v>
      </c>
      <c r="K51" s="248">
        <v>4</v>
      </c>
      <c r="L51" s="271">
        <v>3</v>
      </c>
      <c r="M51" s="248">
        <v>6</v>
      </c>
      <c r="N51" s="271"/>
      <c r="O51" s="248">
        <v>3</v>
      </c>
      <c r="P51" s="248"/>
      <c r="Q51" s="248">
        <v>3</v>
      </c>
      <c r="R51" s="248">
        <v>6</v>
      </c>
      <c r="S51" s="248">
        <v>3</v>
      </c>
      <c r="T51" s="248"/>
      <c r="U51" s="247">
        <f t="shared" si="2"/>
        <v>4.9</v>
      </c>
      <c r="V51" s="245">
        <v>2</v>
      </c>
      <c r="W51" s="271"/>
      <c r="X51" s="245">
        <v>5</v>
      </c>
      <c r="Y51" s="271"/>
      <c r="Z51" s="245" t="s">
        <v>145</v>
      </c>
      <c r="AA51" s="271"/>
      <c r="AB51" s="245">
        <v>3</v>
      </c>
      <c r="AC51" s="271"/>
      <c r="AD51" s="248">
        <v>3</v>
      </c>
      <c r="AE51" s="271"/>
      <c r="AF51" s="249">
        <v>5</v>
      </c>
      <c r="AG51" s="248"/>
      <c r="AH51" s="250">
        <v>0</v>
      </c>
      <c r="AI51" s="248"/>
      <c r="AJ51" s="248">
        <v>6</v>
      </c>
      <c r="AK51" s="248"/>
      <c r="AL51" s="247">
        <f t="shared" si="3"/>
        <v>2.8</v>
      </c>
      <c r="AM51" s="251">
        <f t="shared" si="4"/>
        <v>3.8672131147540982</v>
      </c>
      <c r="AN51" s="251" t="str">
        <f t="shared" si="5"/>
        <v>KÐm</v>
      </c>
    </row>
    <row r="52" spans="1:40" ht="14.25" customHeight="1">
      <c r="A52" s="119">
        <v>46</v>
      </c>
      <c r="B52" s="272"/>
      <c r="C52" s="83" t="s">
        <v>86</v>
      </c>
      <c r="D52" s="84" t="s">
        <v>87</v>
      </c>
      <c r="E52" s="245">
        <f>Ky3!K53</f>
        <v>6</v>
      </c>
      <c r="F52" s="119"/>
      <c r="G52" s="245">
        <f>Ky3!W53</f>
        <v>7</v>
      </c>
      <c r="H52" s="119"/>
      <c r="I52" s="245">
        <f>Ky3!AJ53</f>
        <v>4</v>
      </c>
      <c r="J52" s="245">
        <f>Ky3!AK53</f>
        <v>6</v>
      </c>
      <c r="K52" s="119">
        <v>3</v>
      </c>
      <c r="L52" s="119">
        <v>2</v>
      </c>
      <c r="M52" s="119">
        <v>4</v>
      </c>
      <c r="N52" s="119">
        <v>3</v>
      </c>
      <c r="O52" s="119">
        <v>1</v>
      </c>
      <c r="P52" s="119"/>
      <c r="Q52" s="119">
        <v>5</v>
      </c>
      <c r="R52" s="119"/>
      <c r="S52" s="119">
        <v>2</v>
      </c>
      <c r="T52" s="271"/>
      <c r="U52" s="247">
        <f t="shared" si="2"/>
        <v>4.26</v>
      </c>
      <c r="V52" s="245">
        <v>5</v>
      </c>
      <c r="W52" s="271"/>
      <c r="X52" s="245">
        <v>4</v>
      </c>
      <c r="Y52" s="271"/>
      <c r="Z52" s="245">
        <v>3</v>
      </c>
      <c r="AA52" s="271"/>
      <c r="AB52" s="245">
        <v>3</v>
      </c>
      <c r="AC52" s="271"/>
      <c r="AD52" s="248">
        <v>3</v>
      </c>
      <c r="AE52" s="271"/>
      <c r="AF52" s="249">
        <v>3</v>
      </c>
      <c r="AG52" s="248"/>
      <c r="AH52" s="250">
        <v>0</v>
      </c>
      <c r="AI52" s="248"/>
      <c r="AJ52" s="248">
        <v>5</v>
      </c>
      <c r="AK52" s="271"/>
      <c r="AL52" s="247">
        <f t="shared" si="3"/>
        <v>3.37</v>
      </c>
      <c r="AM52" s="251">
        <f t="shared" si="4"/>
        <v>3.8222950819672135</v>
      </c>
      <c r="AN52" s="251" t="str">
        <f t="shared" si="5"/>
        <v>KÐm</v>
      </c>
    </row>
    <row r="53" spans="1:40" ht="14.25" customHeight="1">
      <c r="A53" s="252">
        <v>47</v>
      </c>
      <c r="B53" s="272"/>
      <c r="C53" s="83" t="s">
        <v>88</v>
      </c>
      <c r="D53" s="84" t="s">
        <v>89</v>
      </c>
      <c r="E53" s="245">
        <f>Ky3!K54</f>
        <v>5</v>
      </c>
      <c r="F53" s="119"/>
      <c r="G53" s="245">
        <f>Ky3!W54</f>
        <v>5</v>
      </c>
      <c r="H53" s="119"/>
      <c r="I53" s="245">
        <f>Ky3!AJ54</f>
        <v>4</v>
      </c>
      <c r="J53" s="245">
        <f>Ky3!AK54</f>
        <v>5</v>
      </c>
      <c r="K53" s="119">
        <v>5</v>
      </c>
      <c r="L53" s="119"/>
      <c r="M53" s="119">
        <v>0</v>
      </c>
      <c r="N53" s="119">
        <v>3</v>
      </c>
      <c r="O53" s="119">
        <v>5</v>
      </c>
      <c r="P53" s="119"/>
      <c r="Q53" s="119">
        <v>3</v>
      </c>
      <c r="R53" s="119">
        <v>6</v>
      </c>
      <c r="S53" s="119">
        <v>2</v>
      </c>
      <c r="T53" s="271"/>
      <c r="U53" s="247">
        <f t="shared" si="2"/>
        <v>4.23</v>
      </c>
      <c r="V53" s="245">
        <v>5</v>
      </c>
      <c r="W53" s="271"/>
      <c r="X53" s="245">
        <v>5</v>
      </c>
      <c r="Y53" s="271"/>
      <c r="Z53" s="245">
        <v>1</v>
      </c>
      <c r="AA53" s="271"/>
      <c r="AB53" s="245">
        <v>3</v>
      </c>
      <c r="AC53" s="271"/>
      <c r="AD53" s="248">
        <v>7</v>
      </c>
      <c r="AE53" s="271"/>
      <c r="AF53" s="249">
        <v>3</v>
      </c>
      <c r="AG53" s="271"/>
      <c r="AH53" s="250">
        <v>0</v>
      </c>
      <c r="AI53" s="271"/>
      <c r="AJ53" s="248">
        <v>5</v>
      </c>
      <c r="AK53" s="271"/>
      <c r="AL53" s="247">
        <f t="shared" si="3"/>
        <v>3.73</v>
      </c>
      <c r="AM53" s="251">
        <f t="shared" si="4"/>
        <v>3.984098360655738</v>
      </c>
      <c r="AN53" s="251" t="str">
        <f t="shared" si="5"/>
        <v>KÐm</v>
      </c>
    </row>
    <row r="54" spans="1:40" ht="14.25" customHeight="1">
      <c r="A54" s="119">
        <v>48</v>
      </c>
      <c r="B54" s="272"/>
      <c r="C54" s="85" t="s">
        <v>76</v>
      </c>
      <c r="D54" s="86" t="s">
        <v>90</v>
      </c>
      <c r="E54" s="245">
        <f>Ky3!K55</f>
        <v>4</v>
      </c>
      <c r="F54" s="245">
        <f>Ky3!L55</f>
        <v>6</v>
      </c>
      <c r="G54" s="245">
        <f>Ky3!W55</f>
        <v>7</v>
      </c>
      <c r="H54" s="271"/>
      <c r="I54" s="245">
        <f>Ky3!AJ55</f>
        <v>3</v>
      </c>
      <c r="J54" s="245">
        <f>Ky3!AK55</f>
        <v>6</v>
      </c>
      <c r="K54" s="248">
        <v>6</v>
      </c>
      <c r="L54" s="271"/>
      <c r="M54" s="248">
        <v>5</v>
      </c>
      <c r="N54" s="271"/>
      <c r="O54" s="248">
        <v>7</v>
      </c>
      <c r="P54" s="248"/>
      <c r="Q54" s="248">
        <v>7</v>
      </c>
      <c r="R54" s="248"/>
      <c r="S54" s="248">
        <v>6</v>
      </c>
      <c r="T54" s="271"/>
      <c r="U54" s="247">
        <f t="shared" si="2"/>
        <v>6</v>
      </c>
      <c r="V54" s="245">
        <v>4</v>
      </c>
      <c r="W54" s="271"/>
      <c r="X54" s="245">
        <v>5</v>
      </c>
      <c r="Y54" s="271"/>
      <c r="Z54" s="245">
        <v>1</v>
      </c>
      <c r="AA54" s="271"/>
      <c r="AB54" s="245">
        <v>8</v>
      </c>
      <c r="AC54" s="271"/>
      <c r="AD54" s="248">
        <v>6</v>
      </c>
      <c r="AE54" s="271"/>
      <c r="AF54" s="249">
        <v>8</v>
      </c>
      <c r="AG54" s="248"/>
      <c r="AH54" s="250">
        <v>3</v>
      </c>
      <c r="AI54" s="248"/>
      <c r="AJ54" s="248">
        <v>4</v>
      </c>
      <c r="AK54" s="271"/>
      <c r="AL54" s="247">
        <f t="shared" si="3"/>
        <v>4.5</v>
      </c>
      <c r="AM54" s="251">
        <f t="shared" si="4"/>
        <v>5.262295081967213</v>
      </c>
      <c r="AN54" s="251" t="str">
        <f t="shared" si="5"/>
        <v>TB</v>
      </c>
    </row>
    <row r="55" spans="1:40" ht="14.25" customHeight="1">
      <c r="A55" s="252">
        <v>49</v>
      </c>
      <c r="B55" s="272"/>
      <c r="C55" s="83" t="s">
        <v>91</v>
      </c>
      <c r="D55" s="84" t="s">
        <v>92</v>
      </c>
      <c r="E55" s="245">
        <f>Ky3!K56</f>
        <v>6</v>
      </c>
      <c r="F55" s="271"/>
      <c r="G55" s="245">
        <f>Ky3!W56</f>
        <v>7</v>
      </c>
      <c r="H55" s="271"/>
      <c r="I55" s="245">
        <f>Ky3!AJ56</f>
        <v>4</v>
      </c>
      <c r="J55" s="245">
        <f>Ky3!AK56</f>
        <v>6</v>
      </c>
      <c r="K55" s="248">
        <v>3</v>
      </c>
      <c r="L55" s="271">
        <v>3</v>
      </c>
      <c r="M55" s="248">
        <v>6</v>
      </c>
      <c r="N55" s="271"/>
      <c r="O55" s="248">
        <v>3</v>
      </c>
      <c r="P55" s="248"/>
      <c r="Q55" s="248">
        <v>3</v>
      </c>
      <c r="R55" s="248">
        <v>5</v>
      </c>
      <c r="S55" s="248">
        <v>4</v>
      </c>
      <c r="T55" s="271"/>
      <c r="U55" s="247">
        <f t="shared" si="2"/>
        <v>4.9</v>
      </c>
      <c r="V55" s="245">
        <v>3</v>
      </c>
      <c r="W55" s="271"/>
      <c r="X55" s="245">
        <v>0</v>
      </c>
      <c r="Y55" s="271"/>
      <c r="Z55" s="245">
        <v>3</v>
      </c>
      <c r="AA55" s="271"/>
      <c r="AB55" s="245">
        <v>4</v>
      </c>
      <c r="AC55" s="271"/>
      <c r="AD55" s="248">
        <v>6</v>
      </c>
      <c r="AE55" s="271"/>
      <c r="AF55" s="249">
        <v>6</v>
      </c>
      <c r="AG55" s="248"/>
      <c r="AH55" s="250">
        <v>0</v>
      </c>
      <c r="AI55" s="248"/>
      <c r="AJ55" s="248">
        <v>5</v>
      </c>
      <c r="AK55" s="271"/>
      <c r="AL55" s="247">
        <f t="shared" si="3"/>
        <v>3.27</v>
      </c>
      <c r="AM55" s="251">
        <f t="shared" si="4"/>
        <v>4.098360655737705</v>
      </c>
      <c r="AN55" s="251" t="str">
        <f t="shared" si="5"/>
        <v>YÕu</v>
      </c>
    </row>
    <row r="56" spans="1:40" ht="14.25" customHeight="1">
      <c r="A56" s="119">
        <v>50</v>
      </c>
      <c r="B56" s="272"/>
      <c r="C56" s="83" t="s">
        <v>35</v>
      </c>
      <c r="D56" s="84" t="s">
        <v>92</v>
      </c>
      <c r="E56" s="245">
        <f>Ky3!K57</f>
        <v>8</v>
      </c>
      <c r="F56" s="245"/>
      <c r="G56" s="245">
        <f>Ky3!W57</f>
        <v>7</v>
      </c>
      <c r="H56" s="271"/>
      <c r="I56" s="245">
        <f>Ky3!AJ57</f>
        <v>3</v>
      </c>
      <c r="J56" s="245">
        <f>Ky3!AK57</f>
        <v>5</v>
      </c>
      <c r="K56" s="248">
        <v>3</v>
      </c>
      <c r="L56" s="271">
        <v>5</v>
      </c>
      <c r="M56" s="248">
        <v>5</v>
      </c>
      <c r="N56" s="248"/>
      <c r="O56" s="248">
        <v>3</v>
      </c>
      <c r="P56" s="248"/>
      <c r="Q56" s="248">
        <v>2</v>
      </c>
      <c r="R56" s="248">
        <v>5</v>
      </c>
      <c r="S56" s="248">
        <v>2</v>
      </c>
      <c r="T56" s="271"/>
      <c r="U56" s="247">
        <f t="shared" si="2"/>
        <v>4.74</v>
      </c>
      <c r="V56" s="245">
        <v>0</v>
      </c>
      <c r="W56" s="245"/>
      <c r="X56" s="245">
        <v>0</v>
      </c>
      <c r="Y56" s="271"/>
      <c r="Z56" s="245" t="s">
        <v>145</v>
      </c>
      <c r="AA56" s="245"/>
      <c r="AB56" s="245">
        <v>1</v>
      </c>
      <c r="AC56" s="271"/>
      <c r="AD56" s="248">
        <v>5</v>
      </c>
      <c r="AE56" s="248"/>
      <c r="AF56" s="249">
        <v>3</v>
      </c>
      <c r="AG56" s="248"/>
      <c r="AH56" s="248" t="s">
        <v>208</v>
      </c>
      <c r="AI56" s="248"/>
      <c r="AJ56" s="248">
        <v>4</v>
      </c>
      <c r="AK56" s="271"/>
      <c r="AL56" s="247">
        <f t="shared" si="3"/>
        <v>1.57</v>
      </c>
      <c r="AM56" s="251">
        <f t="shared" si="4"/>
        <v>3.180983606557377</v>
      </c>
      <c r="AN56" s="251" t="str">
        <f t="shared" si="5"/>
        <v>KÐm</v>
      </c>
    </row>
    <row r="57" spans="1:40" ht="14.25" customHeight="1">
      <c r="A57" s="252">
        <v>51</v>
      </c>
      <c r="B57" s="272"/>
      <c r="C57" s="83" t="s">
        <v>93</v>
      </c>
      <c r="D57" s="84" t="s">
        <v>94</v>
      </c>
      <c r="E57" s="245">
        <f>Ky3!K58</f>
        <v>6</v>
      </c>
      <c r="F57" s="119"/>
      <c r="G57" s="245">
        <f>Ky3!W58</f>
        <v>7</v>
      </c>
      <c r="H57" s="119"/>
      <c r="I57" s="245">
        <f>Ky3!AJ58</f>
        <v>5</v>
      </c>
      <c r="J57" s="119"/>
      <c r="K57" s="119">
        <v>5</v>
      </c>
      <c r="L57" s="119"/>
      <c r="M57" s="119">
        <v>4</v>
      </c>
      <c r="N57" s="119">
        <v>4</v>
      </c>
      <c r="O57" s="119">
        <v>3</v>
      </c>
      <c r="P57" s="119"/>
      <c r="Q57" s="119">
        <v>6</v>
      </c>
      <c r="R57" s="119"/>
      <c r="S57" s="119">
        <v>3</v>
      </c>
      <c r="T57" s="271"/>
      <c r="U57" s="247">
        <f t="shared" si="2"/>
        <v>4.74</v>
      </c>
      <c r="V57" s="245">
        <v>3</v>
      </c>
      <c r="W57" s="271"/>
      <c r="X57" s="245">
        <v>4</v>
      </c>
      <c r="Y57" s="271"/>
      <c r="Z57" s="245">
        <v>5</v>
      </c>
      <c r="AA57" s="271"/>
      <c r="AB57" s="245">
        <v>3</v>
      </c>
      <c r="AC57" s="271"/>
      <c r="AD57" s="248">
        <v>5</v>
      </c>
      <c r="AE57" s="271"/>
      <c r="AF57" s="249">
        <v>8</v>
      </c>
      <c r="AG57" s="271"/>
      <c r="AH57" s="250">
        <v>0</v>
      </c>
      <c r="AI57" s="271"/>
      <c r="AJ57" s="248">
        <v>5</v>
      </c>
      <c r="AK57" s="271"/>
      <c r="AL57" s="247">
        <f t="shared" si="3"/>
        <v>3.73</v>
      </c>
      <c r="AM57" s="251">
        <f t="shared" si="4"/>
        <v>4.24327868852459</v>
      </c>
      <c r="AN57" s="251" t="str">
        <f t="shared" si="5"/>
        <v>YÕu</v>
      </c>
    </row>
    <row r="58" spans="1:40" ht="14.25" customHeight="1">
      <c r="A58" s="119">
        <v>52</v>
      </c>
      <c r="B58" s="272"/>
      <c r="C58" s="85" t="s">
        <v>95</v>
      </c>
      <c r="D58" s="86" t="s">
        <v>96</v>
      </c>
      <c r="E58" s="245">
        <f>Ky3!K59</f>
        <v>7</v>
      </c>
      <c r="F58" s="271"/>
      <c r="G58" s="245">
        <f>Ky3!W59</f>
        <v>8</v>
      </c>
      <c r="H58" s="271"/>
      <c r="I58" s="245">
        <f>Ky3!AJ59</f>
        <v>5</v>
      </c>
      <c r="J58" s="271"/>
      <c r="K58" s="248">
        <v>5</v>
      </c>
      <c r="L58" s="271"/>
      <c r="M58" s="248">
        <v>5</v>
      </c>
      <c r="N58" s="271"/>
      <c r="O58" s="248">
        <v>1</v>
      </c>
      <c r="P58" s="271"/>
      <c r="Q58" s="248">
        <v>6</v>
      </c>
      <c r="R58" s="271"/>
      <c r="S58" s="248">
        <v>3</v>
      </c>
      <c r="T58" s="271"/>
      <c r="U58" s="247">
        <f t="shared" si="2"/>
        <v>4.94</v>
      </c>
      <c r="V58" s="245">
        <v>2</v>
      </c>
      <c r="W58" s="271"/>
      <c r="X58" s="245">
        <v>1</v>
      </c>
      <c r="Y58" s="271"/>
      <c r="Z58" s="245">
        <v>1</v>
      </c>
      <c r="AA58" s="271"/>
      <c r="AB58" s="245">
        <v>5</v>
      </c>
      <c r="AC58" s="271"/>
      <c r="AD58" s="248">
        <v>6</v>
      </c>
      <c r="AE58" s="271"/>
      <c r="AF58" s="249">
        <v>6</v>
      </c>
      <c r="AG58" s="271"/>
      <c r="AH58" s="250">
        <v>1</v>
      </c>
      <c r="AI58" s="271"/>
      <c r="AJ58" s="248">
        <v>5</v>
      </c>
      <c r="AK58" s="271"/>
      <c r="AL58" s="247">
        <f t="shared" si="3"/>
        <v>3.2</v>
      </c>
      <c r="AM58" s="251">
        <f t="shared" si="4"/>
        <v>4.084262295081968</v>
      </c>
      <c r="AN58" s="251" t="str">
        <f t="shared" si="5"/>
        <v>YÕu</v>
      </c>
    </row>
    <row r="59" spans="1:40" ht="14.25" customHeight="1">
      <c r="A59" s="252">
        <v>53</v>
      </c>
      <c r="B59" s="272"/>
      <c r="C59" s="83" t="s">
        <v>97</v>
      </c>
      <c r="D59" s="84" t="s">
        <v>98</v>
      </c>
      <c r="E59" s="245">
        <f>Ky3!K60</f>
        <v>6</v>
      </c>
      <c r="F59" s="271"/>
      <c r="G59" s="245">
        <f>Ky3!W60</f>
        <v>7</v>
      </c>
      <c r="H59" s="271"/>
      <c r="I59" s="245">
        <f>Ky3!AJ60</f>
        <v>4</v>
      </c>
      <c r="J59" s="245">
        <f>Ky3!AK60</f>
        <v>6</v>
      </c>
      <c r="K59" s="248">
        <v>4</v>
      </c>
      <c r="L59" s="271">
        <v>5</v>
      </c>
      <c r="M59" s="248">
        <v>6</v>
      </c>
      <c r="N59" s="248"/>
      <c r="O59" s="248">
        <v>3</v>
      </c>
      <c r="P59" s="271"/>
      <c r="Q59" s="248">
        <v>3</v>
      </c>
      <c r="R59" s="271">
        <v>5</v>
      </c>
      <c r="S59" s="248">
        <v>5</v>
      </c>
      <c r="T59" s="271"/>
      <c r="U59" s="247">
        <f t="shared" si="2"/>
        <v>5.39</v>
      </c>
      <c r="V59" s="245">
        <v>3</v>
      </c>
      <c r="W59" s="271"/>
      <c r="X59" s="245">
        <v>3</v>
      </c>
      <c r="Y59" s="271"/>
      <c r="Z59" s="245">
        <v>3</v>
      </c>
      <c r="AA59" s="271"/>
      <c r="AB59" s="245">
        <v>4</v>
      </c>
      <c r="AC59" s="271"/>
      <c r="AD59" s="248">
        <v>6</v>
      </c>
      <c r="AE59" s="248"/>
      <c r="AF59" s="249">
        <v>5</v>
      </c>
      <c r="AG59" s="271"/>
      <c r="AH59" s="250">
        <v>1</v>
      </c>
      <c r="AI59" s="271"/>
      <c r="AJ59" s="248">
        <v>5</v>
      </c>
      <c r="AK59" s="271"/>
      <c r="AL59" s="247">
        <f t="shared" si="3"/>
        <v>3.67</v>
      </c>
      <c r="AM59" s="251">
        <f t="shared" si="4"/>
        <v>4.544098360655737</v>
      </c>
      <c r="AN59" s="251" t="str">
        <f t="shared" si="5"/>
        <v>YÕu</v>
      </c>
    </row>
    <row r="60" spans="1:40" ht="14.25" customHeight="1">
      <c r="A60" s="119">
        <v>54</v>
      </c>
      <c r="B60" s="272"/>
      <c r="C60" s="83" t="s">
        <v>55</v>
      </c>
      <c r="D60" s="84" t="s">
        <v>98</v>
      </c>
      <c r="E60" s="245">
        <f>Ky3!K61</f>
        <v>2</v>
      </c>
      <c r="F60" s="245">
        <f>Ky3!L61</f>
        <v>7</v>
      </c>
      <c r="G60" s="245">
        <f>Ky3!W61</f>
        <v>6</v>
      </c>
      <c r="H60" s="119"/>
      <c r="I60" s="245">
        <f>Ky3!AJ61</f>
        <v>0</v>
      </c>
      <c r="J60" s="245" t="s">
        <v>141</v>
      </c>
      <c r="K60" s="119">
        <v>2</v>
      </c>
      <c r="L60" s="119">
        <v>3</v>
      </c>
      <c r="M60" s="119">
        <v>0</v>
      </c>
      <c r="N60" s="119">
        <v>2</v>
      </c>
      <c r="O60" s="119">
        <v>5</v>
      </c>
      <c r="P60" s="119"/>
      <c r="Q60" s="119">
        <v>5</v>
      </c>
      <c r="R60" s="119"/>
      <c r="S60" s="119">
        <v>0</v>
      </c>
      <c r="T60" s="248"/>
      <c r="U60" s="247">
        <f t="shared" si="2"/>
        <v>2.74</v>
      </c>
      <c r="V60" s="245">
        <v>2</v>
      </c>
      <c r="W60" s="245"/>
      <c r="X60" s="245">
        <v>0</v>
      </c>
      <c r="Y60" s="271"/>
      <c r="Z60" s="245" t="s">
        <v>145</v>
      </c>
      <c r="AA60" s="245"/>
      <c r="AB60" s="245">
        <v>5</v>
      </c>
      <c r="AC60" s="271"/>
      <c r="AD60" s="248">
        <v>7</v>
      </c>
      <c r="AE60" s="248"/>
      <c r="AF60" s="249">
        <v>7</v>
      </c>
      <c r="AG60" s="248"/>
      <c r="AH60" s="250">
        <v>0</v>
      </c>
      <c r="AI60" s="248"/>
      <c r="AJ60" s="248">
        <v>5</v>
      </c>
      <c r="AK60" s="248"/>
      <c r="AL60" s="247">
        <f t="shared" si="3"/>
        <v>3</v>
      </c>
      <c r="AM60" s="251">
        <f t="shared" si="4"/>
        <v>2.8678688524590163</v>
      </c>
      <c r="AN60" s="251" t="str">
        <f t="shared" si="5"/>
        <v>KÐm</v>
      </c>
    </row>
    <row r="61" spans="1:40" ht="14.25" customHeight="1">
      <c r="A61" s="252">
        <v>55</v>
      </c>
      <c r="B61" s="272"/>
      <c r="C61" s="83" t="s">
        <v>41</v>
      </c>
      <c r="D61" s="84" t="s">
        <v>98</v>
      </c>
      <c r="E61" s="245">
        <f>Ky3!K62</f>
        <v>5</v>
      </c>
      <c r="F61" s="245"/>
      <c r="G61" s="245">
        <f>Ky3!W62</f>
        <v>5</v>
      </c>
      <c r="H61" s="119"/>
      <c r="I61" s="245">
        <f>Ky3!AJ62</f>
        <v>3</v>
      </c>
      <c r="J61" s="245">
        <f>Ky3!AK62</f>
        <v>5</v>
      </c>
      <c r="K61" s="119">
        <v>0</v>
      </c>
      <c r="L61" s="119">
        <v>1</v>
      </c>
      <c r="M61" s="119">
        <v>0</v>
      </c>
      <c r="N61" s="119">
        <v>2</v>
      </c>
      <c r="O61" s="119">
        <v>0</v>
      </c>
      <c r="P61" s="119"/>
      <c r="Q61" s="119">
        <v>5</v>
      </c>
      <c r="R61" s="119"/>
      <c r="S61" s="119">
        <v>0</v>
      </c>
      <c r="T61" s="271"/>
      <c r="U61" s="247">
        <f t="shared" si="2"/>
        <v>2.77</v>
      </c>
      <c r="V61" s="245">
        <v>0</v>
      </c>
      <c r="W61" s="245"/>
      <c r="X61" s="245">
        <v>0</v>
      </c>
      <c r="Y61" s="271"/>
      <c r="Z61" s="245">
        <v>1</v>
      </c>
      <c r="AA61" s="245"/>
      <c r="AB61" s="245">
        <v>6</v>
      </c>
      <c r="AC61" s="271"/>
      <c r="AD61" s="248">
        <v>3</v>
      </c>
      <c r="AE61" s="248"/>
      <c r="AF61" s="249">
        <v>8</v>
      </c>
      <c r="AG61" s="271"/>
      <c r="AH61" s="248" t="s">
        <v>208</v>
      </c>
      <c r="AI61" s="271"/>
      <c r="AJ61" s="248">
        <v>4</v>
      </c>
      <c r="AK61" s="271"/>
      <c r="AL61" s="247">
        <f t="shared" si="3"/>
        <v>2.27</v>
      </c>
      <c r="AM61" s="251">
        <f t="shared" si="4"/>
        <v>2.5240983606557377</v>
      </c>
      <c r="AN61" s="251" t="str">
        <f t="shared" si="5"/>
        <v>KÐm</v>
      </c>
    </row>
    <row r="62" spans="1:40" ht="14.25" customHeight="1">
      <c r="A62" s="230">
        <v>56</v>
      </c>
      <c r="B62" s="273"/>
      <c r="C62" s="274" t="s">
        <v>6</v>
      </c>
      <c r="D62" s="275" t="s">
        <v>36</v>
      </c>
      <c r="E62" s="276"/>
      <c r="F62" s="130"/>
      <c r="G62" s="276"/>
      <c r="H62" s="130"/>
      <c r="I62" s="276"/>
      <c r="J62" s="276"/>
      <c r="K62" s="230">
        <v>4</v>
      </c>
      <c r="L62" s="230">
        <v>0</v>
      </c>
      <c r="M62" s="230">
        <v>3</v>
      </c>
      <c r="N62" s="230">
        <v>2</v>
      </c>
      <c r="O62" s="230">
        <v>0</v>
      </c>
      <c r="P62" s="130"/>
      <c r="Q62" s="230" t="s">
        <v>141</v>
      </c>
      <c r="R62" s="130"/>
      <c r="S62" s="230">
        <v>2</v>
      </c>
      <c r="T62" s="273"/>
      <c r="U62" s="277">
        <f t="shared" si="2"/>
        <v>1.26</v>
      </c>
      <c r="V62" s="276">
        <v>2</v>
      </c>
      <c r="W62" s="278"/>
      <c r="X62" s="276">
        <v>2</v>
      </c>
      <c r="Y62" s="278"/>
      <c r="Z62" s="276">
        <v>5</v>
      </c>
      <c r="AA62" s="278"/>
      <c r="AB62" s="276">
        <v>6</v>
      </c>
      <c r="AC62" s="278"/>
      <c r="AD62" s="279">
        <v>3</v>
      </c>
      <c r="AE62" s="278"/>
      <c r="AF62" s="280">
        <v>8</v>
      </c>
      <c r="AG62" s="278"/>
      <c r="AH62" s="281">
        <v>4</v>
      </c>
      <c r="AI62" s="278"/>
      <c r="AJ62" s="279">
        <v>6</v>
      </c>
      <c r="AK62" s="278"/>
      <c r="AL62" s="277">
        <f t="shared" si="3"/>
        <v>4.2</v>
      </c>
      <c r="AM62" s="282">
        <f t="shared" si="4"/>
        <v>2.7059016393442623</v>
      </c>
      <c r="AN62" s="282" t="str">
        <f t="shared" si="5"/>
        <v>KÐm</v>
      </c>
    </row>
    <row r="63" spans="1:37" s="74" customFormat="1" ht="15.75">
      <c r="A63" s="72"/>
      <c r="B63" s="330"/>
      <c r="C63" s="330"/>
      <c r="D63" s="72"/>
      <c r="E63" s="180"/>
      <c r="F63" s="72"/>
      <c r="G63" s="180"/>
      <c r="H63" s="72"/>
      <c r="I63" s="180"/>
      <c r="J63" s="72"/>
      <c r="K63" s="180"/>
      <c r="L63" s="72"/>
      <c r="M63" s="180"/>
      <c r="N63" s="72"/>
      <c r="O63" s="180"/>
      <c r="P63" s="72"/>
      <c r="Q63" s="72"/>
      <c r="R63" s="72"/>
      <c r="S63" s="180"/>
      <c r="T63" s="72"/>
      <c r="U63" s="180"/>
      <c r="V63" s="180"/>
      <c r="W63" s="72"/>
      <c r="X63" s="180"/>
      <c r="Y63" s="72"/>
      <c r="Z63" s="180"/>
      <c r="AA63" s="76"/>
      <c r="AB63" s="180"/>
      <c r="AC63" s="72"/>
      <c r="AD63" s="181" t="s">
        <v>249</v>
      </c>
      <c r="AE63" s="182"/>
      <c r="AF63" s="183"/>
      <c r="AG63" s="182"/>
      <c r="AH63" s="183"/>
      <c r="AI63" s="182"/>
      <c r="AJ63" s="182"/>
      <c r="AK63" s="182"/>
    </row>
    <row r="64" spans="1:37" s="74" customFormat="1" ht="18">
      <c r="A64" s="187"/>
      <c r="B64" s="331" t="s">
        <v>250</v>
      </c>
      <c r="C64" s="331"/>
      <c r="D64" s="331"/>
      <c r="E64" s="331"/>
      <c r="F64" s="187"/>
      <c r="G64" s="188"/>
      <c r="H64" s="187"/>
      <c r="I64" s="188"/>
      <c r="J64" s="187"/>
      <c r="K64" s="188"/>
      <c r="L64" s="187"/>
      <c r="M64" s="188"/>
      <c r="N64" s="187"/>
      <c r="O64" s="188"/>
      <c r="P64" s="187" t="s">
        <v>251</v>
      </c>
      <c r="Q64" s="187"/>
      <c r="R64" s="187"/>
      <c r="S64" s="188"/>
      <c r="T64" s="187"/>
      <c r="U64" s="188"/>
      <c r="V64" s="188"/>
      <c r="W64" s="187"/>
      <c r="X64" s="188"/>
      <c r="Y64" s="187"/>
      <c r="Z64" s="188"/>
      <c r="AA64" s="187"/>
      <c r="AB64" s="189"/>
      <c r="AC64" s="187"/>
      <c r="AD64" s="188"/>
      <c r="AE64" s="187"/>
      <c r="AF64" s="67"/>
      <c r="AG64" s="67" t="s">
        <v>252</v>
      </c>
      <c r="AH64" s="169"/>
      <c r="AI64" s="190"/>
      <c r="AJ64" s="187"/>
      <c r="AK64" s="187"/>
    </row>
    <row r="65" spans="1:37" s="74" customFormat="1" ht="18">
      <c r="A65" s="192"/>
      <c r="B65" s="192"/>
      <c r="C65" s="192"/>
      <c r="D65" s="192"/>
      <c r="E65" s="75"/>
      <c r="F65" s="192"/>
      <c r="G65" s="75"/>
      <c r="H65" s="192"/>
      <c r="I65" s="75"/>
      <c r="J65" s="192"/>
      <c r="K65" s="75"/>
      <c r="L65" s="192"/>
      <c r="M65" s="75"/>
      <c r="N65" s="192"/>
      <c r="O65" s="75"/>
      <c r="P65" s="192"/>
      <c r="Q65" s="192"/>
      <c r="R65" s="192"/>
      <c r="S65" s="75"/>
      <c r="T65" s="192"/>
      <c r="U65" s="75"/>
      <c r="V65" s="75"/>
      <c r="W65" s="192"/>
      <c r="X65" s="75"/>
      <c r="Y65" s="192"/>
      <c r="Z65" s="75"/>
      <c r="AA65" s="192"/>
      <c r="AB65" s="75"/>
      <c r="AC65" s="192"/>
      <c r="AD65" s="75"/>
      <c r="AE65" s="192"/>
      <c r="AF65" s="193" t="s">
        <v>253</v>
      </c>
      <c r="AG65" s="193"/>
      <c r="AH65" s="193"/>
      <c r="AI65" s="194"/>
      <c r="AJ65" s="192"/>
      <c r="AK65" s="192"/>
    </row>
    <row r="66" spans="1:37" s="74" customFormat="1" ht="43.5" customHeight="1">
      <c r="A66" s="192"/>
      <c r="B66" s="192"/>
      <c r="C66" s="192"/>
      <c r="D66" s="192"/>
      <c r="E66" s="75"/>
      <c r="F66" s="192"/>
      <c r="G66" s="75"/>
      <c r="H66" s="192"/>
      <c r="I66" s="75"/>
      <c r="J66" s="192"/>
      <c r="K66" s="75"/>
      <c r="L66" s="192"/>
      <c r="M66" s="75"/>
      <c r="N66" s="192"/>
      <c r="O66" s="75"/>
      <c r="P66" s="192"/>
      <c r="Q66" s="192"/>
      <c r="R66" s="192"/>
      <c r="S66" s="75"/>
      <c r="T66" s="192"/>
      <c r="U66" s="75"/>
      <c r="V66" s="75"/>
      <c r="W66" s="192"/>
      <c r="X66" s="75"/>
      <c r="Y66" s="192"/>
      <c r="Z66" s="75"/>
      <c r="AA66" s="192"/>
      <c r="AB66" s="75"/>
      <c r="AC66" s="192"/>
      <c r="AD66" s="75"/>
      <c r="AE66" s="192"/>
      <c r="AF66" s="75"/>
      <c r="AG66" s="192"/>
      <c r="AH66" s="75"/>
      <c r="AI66" s="192"/>
      <c r="AJ66" s="192"/>
      <c r="AK66" s="192"/>
    </row>
    <row r="67" spans="1:39" s="76" customFormat="1" ht="15.75" customHeight="1">
      <c r="A67" s="174"/>
      <c r="B67" s="339" t="s">
        <v>254</v>
      </c>
      <c r="C67" s="339"/>
      <c r="D67" s="339"/>
      <c r="E67" s="339"/>
      <c r="F67" s="174"/>
      <c r="G67" s="173"/>
      <c r="H67" s="174"/>
      <c r="I67" s="173"/>
      <c r="J67" s="174"/>
      <c r="K67" s="173"/>
      <c r="L67" s="174"/>
      <c r="M67" s="173"/>
      <c r="N67" s="174"/>
      <c r="O67" s="197" t="s">
        <v>268</v>
      </c>
      <c r="P67" s="197"/>
      <c r="Q67" s="197"/>
      <c r="R67" s="197"/>
      <c r="S67" s="197"/>
      <c r="T67" s="197"/>
      <c r="U67" s="198"/>
      <c r="V67" s="197"/>
      <c r="W67" s="197"/>
      <c r="X67" s="175"/>
      <c r="Y67" s="176"/>
      <c r="Z67" s="175"/>
      <c r="AA67" s="176"/>
      <c r="AB67" s="175"/>
      <c r="AC67" s="176"/>
      <c r="AD67" s="175"/>
      <c r="AE67" s="176"/>
      <c r="AF67" s="175"/>
      <c r="AG67" s="197" t="s">
        <v>256</v>
      </c>
      <c r="AH67" s="175"/>
      <c r="AI67" s="176"/>
      <c r="AJ67" s="176"/>
      <c r="AK67" s="176"/>
      <c r="AL67" s="72"/>
      <c r="AM67" s="72"/>
    </row>
  </sheetData>
  <sheetProtection/>
  <mergeCells count="42">
    <mergeCell ref="AM4:AM6"/>
    <mergeCell ref="AN4:AN6"/>
    <mergeCell ref="B63:C63"/>
    <mergeCell ref="X5:Y5"/>
    <mergeCell ref="AD4:AE4"/>
    <mergeCell ref="AF4:AG4"/>
    <mergeCell ref="Z4:AA4"/>
    <mergeCell ref="AB4:AC4"/>
    <mergeCell ref="X4:Y4"/>
    <mergeCell ref="B67:E67"/>
    <mergeCell ref="B64:E64"/>
    <mergeCell ref="Q4:R4"/>
    <mergeCell ref="M5:N5"/>
    <mergeCell ref="O5:P5"/>
    <mergeCell ref="Q5:R5"/>
    <mergeCell ref="G4:H4"/>
    <mergeCell ref="A4:A6"/>
    <mergeCell ref="B4:B6"/>
    <mergeCell ref="C4:D6"/>
    <mergeCell ref="E4:F4"/>
    <mergeCell ref="E5:F5"/>
    <mergeCell ref="G5:H5"/>
    <mergeCell ref="V5:W5"/>
    <mergeCell ref="U4:U6"/>
    <mergeCell ref="S5:T5"/>
    <mergeCell ref="V4:W4"/>
    <mergeCell ref="I4:J4"/>
    <mergeCell ref="K4:L4"/>
    <mergeCell ref="M4:N4"/>
    <mergeCell ref="O4:P4"/>
    <mergeCell ref="I5:J5"/>
    <mergeCell ref="K5:L5"/>
    <mergeCell ref="AJ5:AK5"/>
    <mergeCell ref="AL4:AL6"/>
    <mergeCell ref="AH4:AI4"/>
    <mergeCell ref="AJ4:AK4"/>
    <mergeCell ref="S4:T4"/>
    <mergeCell ref="AD5:AE5"/>
    <mergeCell ref="AF5:AG5"/>
    <mergeCell ref="AH5:AI5"/>
    <mergeCell ref="Z5:AA5"/>
    <mergeCell ref="AB5:AC5"/>
  </mergeCells>
  <printOptions/>
  <pageMargins left="0.27" right="0.2" top="0.5" bottom="0.37" header="0.25" footer="0.2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37">
      <selection activeCell="C4" sqref="C4:K4"/>
    </sheetView>
  </sheetViews>
  <sheetFormatPr defaultColWidth="8.796875" defaultRowHeight="15"/>
  <cols>
    <col min="1" max="1" width="5.59765625" style="0" customWidth="1"/>
    <col min="2" max="2" width="13" style="0" customWidth="1"/>
    <col min="3" max="3" width="7.69921875" style="0" customWidth="1"/>
    <col min="4" max="7" width="4.69921875" style="62" customWidth="1"/>
    <col min="8" max="8" width="4.69921875" style="0" customWidth="1"/>
    <col min="9" max="10" width="6.3984375" style="0" customWidth="1"/>
    <col min="11" max="11" width="10.09765625" style="0" customWidth="1"/>
    <col min="12" max="12" width="10.59765625" style="0" customWidth="1"/>
  </cols>
  <sheetData>
    <row r="1" spans="1:12" ht="18">
      <c r="A1" s="205"/>
      <c r="B1" s="206"/>
      <c r="C1" s="206"/>
      <c r="D1" s="215"/>
      <c r="E1" s="216"/>
      <c r="G1" s="217" t="s">
        <v>274</v>
      </c>
      <c r="H1" s="208"/>
      <c r="I1" s="208"/>
      <c r="J1" s="208"/>
      <c r="K1" s="209"/>
      <c r="L1" s="205"/>
    </row>
    <row r="2" spans="1:12" ht="15.75">
      <c r="A2" s="205"/>
      <c r="B2" s="69"/>
      <c r="C2" s="69"/>
      <c r="D2" s="71"/>
      <c r="E2" s="218"/>
      <c r="F2" s="219" t="s">
        <v>275</v>
      </c>
      <c r="G2" s="219"/>
      <c r="H2" s="205"/>
      <c r="I2" s="205"/>
      <c r="J2" s="205"/>
      <c r="K2" s="209"/>
      <c r="L2" s="205"/>
    </row>
    <row r="3" spans="1:12" ht="9.75" customHeight="1">
      <c r="A3" s="1"/>
      <c r="B3" s="4"/>
      <c r="C3" s="5"/>
      <c r="D3" s="220"/>
      <c r="E3" s="214"/>
      <c r="F3" s="214"/>
      <c r="G3" s="214"/>
      <c r="H3" s="1"/>
      <c r="I3" s="1"/>
      <c r="J3" s="73"/>
      <c r="K3" s="1"/>
      <c r="L3" s="3"/>
    </row>
    <row r="4" spans="1:12" ht="28.5" customHeight="1">
      <c r="A4" s="7" t="s">
        <v>109</v>
      </c>
      <c r="B4" s="3"/>
      <c r="C4" s="344" t="s">
        <v>271</v>
      </c>
      <c r="D4" s="344"/>
      <c r="E4" s="344"/>
      <c r="F4" s="344"/>
      <c r="G4" s="344"/>
      <c r="H4" s="344"/>
      <c r="I4" s="344"/>
      <c r="J4" s="344"/>
      <c r="K4" s="344"/>
      <c r="L4" s="3"/>
    </row>
    <row r="5" spans="1:12" ht="12" customHeight="1">
      <c r="A5" s="8"/>
      <c r="B5" s="8"/>
      <c r="C5" s="8"/>
      <c r="D5" s="214"/>
      <c r="E5" s="221"/>
      <c r="F5" s="10"/>
      <c r="G5" s="10"/>
      <c r="H5" s="11"/>
      <c r="I5" s="11"/>
      <c r="J5" s="90"/>
      <c r="K5" s="11"/>
      <c r="L5" s="3"/>
    </row>
    <row r="6" spans="1:12" ht="15" customHeight="1">
      <c r="A6" s="299" t="s">
        <v>0</v>
      </c>
      <c r="B6" s="302" t="s">
        <v>1</v>
      </c>
      <c r="C6" s="304" t="s">
        <v>2</v>
      </c>
      <c r="D6" s="306" t="s">
        <v>3</v>
      </c>
      <c r="E6" s="306"/>
      <c r="F6" s="306"/>
      <c r="G6" s="306"/>
      <c r="H6" s="306"/>
      <c r="I6" s="307" t="s">
        <v>100</v>
      </c>
      <c r="J6" s="307"/>
      <c r="K6" s="307" t="s">
        <v>272</v>
      </c>
      <c r="L6" s="307"/>
    </row>
    <row r="7" spans="1:12" ht="15">
      <c r="A7" s="300"/>
      <c r="B7" s="303"/>
      <c r="C7" s="305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24" t="s">
        <v>101</v>
      </c>
      <c r="J7" s="91" t="s">
        <v>102</v>
      </c>
      <c r="K7" s="24" t="s">
        <v>101</v>
      </c>
      <c r="L7" s="24" t="s">
        <v>102</v>
      </c>
    </row>
    <row r="8" spans="1:12" ht="15">
      <c r="A8" s="77">
        <v>1</v>
      </c>
      <c r="B8" s="78" t="s">
        <v>4</v>
      </c>
      <c r="C8" s="79" t="s">
        <v>5</v>
      </c>
      <c r="D8" s="77">
        <v>7</v>
      </c>
      <c r="E8" s="77">
        <v>0</v>
      </c>
      <c r="F8" s="77">
        <v>7</v>
      </c>
      <c r="G8" s="77">
        <v>7</v>
      </c>
      <c r="H8" s="59"/>
      <c r="I8" s="59">
        <v>5</v>
      </c>
      <c r="J8" s="81"/>
      <c r="K8" s="59">
        <f>ROUND((SUM(D8:H8)/3*0.3+I8*0.7),0)</f>
        <v>6</v>
      </c>
      <c r="L8" s="59"/>
    </row>
    <row r="9" spans="1:12" ht="15">
      <c r="A9" s="82">
        <v>2</v>
      </c>
      <c r="B9" s="83" t="s">
        <v>6</v>
      </c>
      <c r="C9" s="84" t="s">
        <v>7</v>
      </c>
      <c r="D9" s="82">
        <v>0</v>
      </c>
      <c r="E9" s="82">
        <v>6</v>
      </c>
      <c r="F9" s="82">
        <v>6</v>
      </c>
      <c r="G9" s="82">
        <v>7</v>
      </c>
      <c r="H9" s="60"/>
      <c r="I9" s="60">
        <v>8</v>
      </c>
      <c r="J9" s="92"/>
      <c r="K9" s="60">
        <f aca="true" t="shared" si="0" ref="K9:K63">ROUND((SUM(D9:H9)/3*0.3+I9*0.7),0)</f>
        <v>8</v>
      </c>
      <c r="L9" s="60"/>
    </row>
    <row r="10" spans="1:12" ht="15">
      <c r="A10" s="82">
        <v>3</v>
      </c>
      <c r="B10" s="83" t="s">
        <v>10</v>
      </c>
      <c r="C10" s="84" t="s">
        <v>11</v>
      </c>
      <c r="D10" s="82">
        <v>5</v>
      </c>
      <c r="E10" s="82">
        <v>7</v>
      </c>
      <c r="F10" s="82">
        <v>7</v>
      </c>
      <c r="G10" s="82">
        <v>8</v>
      </c>
      <c r="H10" s="60"/>
      <c r="I10" s="60">
        <v>5</v>
      </c>
      <c r="J10" s="92"/>
      <c r="K10" s="60">
        <f t="shared" si="0"/>
        <v>6</v>
      </c>
      <c r="L10" s="60"/>
    </row>
    <row r="11" spans="1:12" ht="15">
      <c r="A11" s="82">
        <v>4</v>
      </c>
      <c r="B11" s="83" t="s">
        <v>12</v>
      </c>
      <c r="C11" s="84" t="s">
        <v>13</v>
      </c>
      <c r="D11" s="82">
        <v>0</v>
      </c>
      <c r="E11" s="82">
        <v>0</v>
      </c>
      <c r="F11" s="82">
        <v>0</v>
      </c>
      <c r="G11" s="82">
        <v>0</v>
      </c>
      <c r="H11" s="60"/>
      <c r="I11" s="60" t="s">
        <v>273</v>
      </c>
      <c r="J11" s="92"/>
      <c r="K11" s="60" t="e">
        <f t="shared" si="0"/>
        <v>#VALUE!</v>
      </c>
      <c r="L11" s="60"/>
    </row>
    <row r="12" spans="1:12" ht="15">
      <c r="A12" s="82">
        <v>5</v>
      </c>
      <c r="B12" s="83" t="s">
        <v>6</v>
      </c>
      <c r="C12" s="84" t="s">
        <v>13</v>
      </c>
      <c r="D12" s="82">
        <v>0</v>
      </c>
      <c r="E12" s="82">
        <v>0</v>
      </c>
      <c r="F12" s="82">
        <v>0</v>
      </c>
      <c r="G12" s="82">
        <v>0</v>
      </c>
      <c r="H12" s="60"/>
      <c r="I12" s="60" t="s">
        <v>273</v>
      </c>
      <c r="J12" s="92"/>
      <c r="K12" s="60" t="e">
        <f t="shared" si="0"/>
        <v>#VALUE!</v>
      </c>
      <c r="L12" s="60"/>
    </row>
    <row r="13" spans="1:12" ht="15">
      <c r="A13" s="82">
        <v>6</v>
      </c>
      <c r="B13" s="83" t="s">
        <v>14</v>
      </c>
      <c r="C13" s="84" t="s">
        <v>13</v>
      </c>
      <c r="D13" s="82">
        <v>7</v>
      </c>
      <c r="E13" s="82">
        <v>0</v>
      </c>
      <c r="F13" s="82">
        <v>0</v>
      </c>
      <c r="G13" s="82">
        <v>0</v>
      </c>
      <c r="H13" s="60"/>
      <c r="I13" s="60">
        <v>5</v>
      </c>
      <c r="J13" s="92"/>
      <c r="K13" s="60">
        <f t="shared" si="0"/>
        <v>4</v>
      </c>
      <c r="L13" s="60"/>
    </row>
    <row r="14" spans="1:12" ht="15">
      <c r="A14" s="82">
        <v>7</v>
      </c>
      <c r="B14" s="83" t="s">
        <v>15</v>
      </c>
      <c r="C14" s="84" t="s">
        <v>16</v>
      </c>
      <c r="D14" s="82">
        <v>7</v>
      </c>
      <c r="E14" s="82">
        <v>6</v>
      </c>
      <c r="F14" s="82">
        <v>7</v>
      </c>
      <c r="G14" s="82">
        <v>7</v>
      </c>
      <c r="H14" s="60"/>
      <c r="I14" s="60">
        <v>5</v>
      </c>
      <c r="J14" s="92"/>
      <c r="K14" s="60">
        <f t="shared" si="0"/>
        <v>6</v>
      </c>
      <c r="L14" s="60"/>
    </row>
    <row r="15" spans="1:12" ht="15">
      <c r="A15" s="82">
        <v>8</v>
      </c>
      <c r="B15" s="83" t="s">
        <v>17</v>
      </c>
      <c r="C15" s="84" t="s">
        <v>18</v>
      </c>
      <c r="D15" s="82">
        <v>7</v>
      </c>
      <c r="E15" s="82">
        <v>6</v>
      </c>
      <c r="F15" s="82">
        <v>5</v>
      </c>
      <c r="G15" s="82">
        <v>6</v>
      </c>
      <c r="H15" s="60"/>
      <c r="I15" s="60" t="s">
        <v>273</v>
      </c>
      <c r="J15" s="92"/>
      <c r="K15" s="60" t="e">
        <f t="shared" si="0"/>
        <v>#VALUE!</v>
      </c>
      <c r="L15" s="60"/>
    </row>
    <row r="16" spans="1:12" ht="15">
      <c r="A16" s="82">
        <v>9</v>
      </c>
      <c r="B16" s="120" t="s">
        <v>19</v>
      </c>
      <c r="C16" s="121" t="s">
        <v>20</v>
      </c>
      <c r="D16" s="119">
        <v>0</v>
      </c>
      <c r="E16" s="119">
        <v>0</v>
      </c>
      <c r="F16" s="119">
        <v>0</v>
      </c>
      <c r="G16" s="119">
        <v>0</v>
      </c>
      <c r="H16" s="92"/>
      <c r="I16" s="92" t="s">
        <v>273</v>
      </c>
      <c r="J16" s="92"/>
      <c r="K16" s="60" t="e">
        <f t="shared" si="0"/>
        <v>#VALUE!</v>
      </c>
      <c r="L16" s="60"/>
    </row>
    <row r="17" spans="1:12" ht="15">
      <c r="A17" s="82">
        <v>10</v>
      </c>
      <c r="B17" s="83" t="s">
        <v>21</v>
      </c>
      <c r="C17" s="84" t="s">
        <v>20</v>
      </c>
      <c r="D17" s="82">
        <v>6</v>
      </c>
      <c r="E17" s="82">
        <v>7</v>
      </c>
      <c r="F17" s="82">
        <v>6</v>
      </c>
      <c r="G17" s="82">
        <v>0</v>
      </c>
      <c r="H17" s="60"/>
      <c r="I17" s="60">
        <v>8</v>
      </c>
      <c r="J17" s="92"/>
      <c r="K17" s="60">
        <f t="shared" si="0"/>
        <v>8</v>
      </c>
      <c r="L17" s="60"/>
    </row>
    <row r="18" spans="1:12" ht="15">
      <c r="A18" s="82">
        <v>11</v>
      </c>
      <c r="B18" s="83" t="s">
        <v>22</v>
      </c>
      <c r="C18" s="84" t="s">
        <v>20</v>
      </c>
      <c r="D18" s="82">
        <v>0</v>
      </c>
      <c r="E18" s="82">
        <v>0</v>
      </c>
      <c r="F18" s="82">
        <v>0</v>
      </c>
      <c r="G18" s="82">
        <v>0</v>
      </c>
      <c r="H18" s="60"/>
      <c r="I18" s="60" t="s">
        <v>273</v>
      </c>
      <c r="J18" s="92"/>
      <c r="K18" s="60" t="e">
        <f t="shared" si="0"/>
        <v>#VALUE!</v>
      </c>
      <c r="L18" s="60"/>
    </row>
    <row r="19" spans="1:12" ht="15">
      <c r="A19" s="82">
        <v>12</v>
      </c>
      <c r="B19" s="83" t="s">
        <v>25</v>
      </c>
      <c r="C19" s="84" t="s">
        <v>24</v>
      </c>
      <c r="D19" s="82">
        <v>0</v>
      </c>
      <c r="E19" s="82">
        <v>0</v>
      </c>
      <c r="F19" s="82">
        <v>7</v>
      </c>
      <c r="G19" s="82">
        <v>7</v>
      </c>
      <c r="H19" s="60"/>
      <c r="I19" s="60">
        <v>3</v>
      </c>
      <c r="J19" s="92"/>
      <c r="K19" s="60">
        <f t="shared" si="0"/>
        <v>4</v>
      </c>
      <c r="L19" s="60"/>
    </row>
    <row r="20" spans="1:12" ht="15">
      <c r="A20" s="82">
        <v>13</v>
      </c>
      <c r="B20" s="83" t="s">
        <v>28</v>
      </c>
      <c r="C20" s="84" t="s">
        <v>27</v>
      </c>
      <c r="D20" s="82">
        <v>0</v>
      </c>
      <c r="E20" s="82">
        <v>0</v>
      </c>
      <c r="F20" s="82">
        <v>0</v>
      </c>
      <c r="G20" s="82">
        <v>0</v>
      </c>
      <c r="H20" s="60"/>
      <c r="I20" s="60" t="s">
        <v>273</v>
      </c>
      <c r="J20" s="92"/>
      <c r="K20" s="60" t="e">
        <f t="shared" si="0"/>
        <v>#VALUE!</v>
      </c>
      <c r="L20" s="60"/>
    </row>
    <row r="21" spans="1:12" ht="15">
      <c r="A21" s="82">
        <v>14</v>
      </c>
      <c r="B21" s="83" t="s">
        <v>29</v>
      </c>
      <c r="C21" s="84" t="s">
        <v>30</v>
      </c>
      <c r="D21" s="82">
        <v>6</v>
      </c>
      <c r="E21" s="82">
        <v>0</v>
      </c>
      <c r="F21" s="82">
        <v>0</v>
      </c>
      <c r="G21" s="82">
        <v>0</v>
      </c>
      <c r="H21" s="60"/>
      <c r="I21" s="60">
        <v>0</v>
      </c>
      <c r="J21" s="92"/>
      <c r="K21" s="60">
        <f t="shared" si="0"/>
        <v>1</v>
      </c>
      <c r="L21" s="60"/>
    </row>
    <row r="22" spans="1:12" ht="15">
      <c r="A22" s="82">
        <v>15</v>
      </c>
      <c r="B22" s="85" t="s">
        <v>31</v>
      </c>
      <c r="C22" s="86" t="s">
        <v>32</v>
      </c>
      <c r="D22" s="82">
        <v>7</v>
      </c>
      <c r="E22" s="82">
        <v>7</v>
      </c>
      <c r="F22" s="82">
        <v>7</v>
      </c>
      <c r="G22" s="82">
        <v>8</v>
      </c>
      <c r="H22" s="60"/>
      <c r="I22" s="60">
        <v>7</v>
      </c>
      <c r="J22" s="92"/>
      <c r="K22" s="60">
        <f t="shared" si="0"/>
        <v>8</v>
      </c>
      <c r="L22" s="60"/>
    </row>
    <row r="23" spans="1:12" ht="15">
      <c r="A23" s="82">
        <v>16</v>
      </c>
      <c r="B23" s="83" t="s">
        <v>33</v>
      </c>
      <c r="C23" s="84" t="s">
        <v>34</v>
      </c>
      <c r="D23" s="82">
        <v>6</v>
      </c>
      <c r="E23" s="82">
        <v>7</v>
      </c>
      <c r="F23" s="82">
        <v>6</v>
      </c>
      <c r="G23" s="82">
        <v>7</v>
      </c>
      <c r="H23" s="60"/>
      <c r="I23" s="60">
        <v>2</v>
      </c>
      <c r="J23" s="92"/>
      <c r="K23" s="60">
        <f t="shared" si="0"/>
        <v>4</v>
      </c>
      <c r="L23" s="60"/>
    </row>
    <row r="24" spans="1:12" ht="15">
      <c r="A24" s="82">
        <v>17</v>
      </c>
      <c r="B24" s="83" t="s">
        <v>35</v>
      </c>
      <c r="C24" s="84" t="s">
        <v>36</v>
      </c>
      <c r="D24" s="82">
        <v>0</v>
      </c>
      <c r="E24" s="82">
        <v>0</v>
      </c>
      <c r="F24" s="82">
        <v>6</v>
      </c>
      <c r="G24" s="82">
        <v>7</v>
      </c>
      <c r="H24" s="60"/>
      <c r="I24" s="60">
        <v>5</v>
      </c>
      <c r="J24" s="92"/>
      <c r="K24" s="60">
        <f t="shared" si="0"/>
        <v>5</v>
      </c>
      <c r="L24" s="60"/>
    </row>
    <row r="25" spans="1:12" ht="18" customHeight="1">
      <c r="A25" s="82">
        <v>18</v>
      </c>
      <c r="B25" s="85" t="s">
        <v>37</v>
      </c>
      <c r="C25" s="86" t="s">
        <v>38</v>
      </c>
      <c r="D25" s="82">
        <v>5</v>
      </c>
      <c r="E25" s="82">
        <v>6</v>
      </c>
      <c r="F25" s="82">
        <v>6</v>
      </c>
      <c r="G25" s="82">
        <v>0</v>
      </c>
      <c r="H25" s="60"/>
      <c r="I25" s="60" t="s">
        <v>273</v>
      </c>
      <c r="J25" s="92"/>
      <c r="K25" s="60" t="e">
        <f t="shared" si="0"/>
        <v>#VALUE!</v>
      </c>
      <c r="L25" s="60"/>
    </row>
    <row r="26" spans="1:12" ht="15">
      <c r="A26" s="82">
        <v>19</v>
      </c>
      <c r="B26" s="83" t="s">
        <v>39</v>
      </c>
      <c r="C26" s="84" t="s">
        <v>40</v>
      </c>
      <c r="D26" s="82">
        <v>5</v>
      </c>
      <c r="E26" s="82">
        <v>6</v>
      </c>
      <c r="F26" s="82">
        <v>6</v>
      </c>
      <c r="G26" s="82">
        <v>0</v>
      </c>
      <c r="H26" s="60"/>
      <c r="I26" s="60">
        <v>4</v>
      </c>
      <c r="J26" s="92"/>
      <c r="K26" s="60">
        <f t="shared" si="0"/>
        <v>5</v>
      </c>
      <c r="L26" s="60"/>
    </row>
    <row r="27" spans="1:12" ht="18.75" customHeight="1">
      <c r="A27" s="82">
        <v>20</v>
      </c>
      <c r="B27" s="85" t="s">
        <v>41</v>
      </c>
      <c r="C27" s="86" t="s">
        <v>42</v>
      </c>
      <c r="D27" s="82">
        <v>0</v>
      </c>
      <c r="E27" s="82">
        <v>7</v>
      </c>
      <c r="F27" s="82">
        <v>6</v>
      </c>
      <c r="G27" s="82">
        <v>7</v>
      </c>
      <c r="H27" s="60"/>
      <c r="I27" s="60">
        <v>5</v>
      </c>
      <c r="J27" s="92"/>
      <c r="K27" s="60">
        <f t="shared" si="0"/>
        <v>6</v>
      </c>
      <c r="L27" s="60"/>
    </row>
    <row r="28" spans="1:12" ht="15">
      <c r="A28" s="82">
        <v>21</v>
      </c>
      <c r="B28" s="83" t="s">
        <v>43</v>
      </c>
      <c r="C28" s="84" t="s">
        <v>44</v>
      </c>
      <c r="D28" s="82">
        <v>0</v>
      </c>
      <c r="E28" s="82">
        <v>6</v>
      </c>
      <c r="F28" s="82">
        <v>6</v>
      </c>
      <c r="G28" s="82">
        <v>0</v>
      </c>
      <c r="H28" s="60"/>
      <c r="I28" s="60" t="s">
        <v>273</v>
      </c>
      <c r="J28" s="92"/>
      <c r="K28" s="60" t="e">
        <f t="shared" si="0"/>
        <v>#VALUE!</v>
      </c>
      <c r="L28" s="60"/>
    </row>
    <row r="29" spans="1:12" ht="15">
      <c r="A29" s="82">
        <v>22</v>
      </c>
      <c r="B29" s="83" t="s">
        <v>45</v>
      </c>
      <c r="C29" s="84" t="s">
        <v>46</v>
      </c>
      <c r="D29" s="82">
        <v>6</v>
      </c>
      <c r="E29" s="82">
        <v>0</v>
      </c>
      <c r="F29" s="82">
        <v>7</v>
      </c>
      <c r="G29" s="82">
        <v>5</v>
      </c>
      <c r="H29" s="60"/>
      <c r="I29" s="60">
        <v>4</v>
      </c>
      <c r="J29" s="92"/>
      <c r="K29" s="60">
        <f t="shared" si="0"/>
        <v>5</v>
      </c>
      <c r="L29" s="60"/>
    </row>
    <row r="30" spans="1:12" ht="15">
      <c r="A30" s="82">
        <v>23</v>
      </c>
      <c r="B30" s="83" t="s">
        <v>6</v>
      </c>
      <c r="C30" s="84" t="s">
        <v>47</v>
      </c>
      <c r="D30" s="82">
        <v>7</v>
      </c>
      <c r="E30" s="82">
        <v>6</v>
      </c>
      <c r="F30" s="82">
        <v>7</v>
      </c>
      <c r="G30" s="82">
        <v>5</v>
      </c>
      <c r="H30" s="58"/>
      <c r="I30" s="58">
        <v>0</v>
      </c>
      <c r="J30" s="93"/>
      <c r="K30" s="60">
        <f t="shared" si="0"/>
        <v>3</v>
      </c>
      <c r="L30" s="60"/>
    </row>
    <row r="31" spans="1:12" ht="15">
      <c r="A31" s="82">
        <v>24</v>
      </c>
      <c r="B31" s="120" t="s">
        <v>48</v>
      </c>
      <c r="C31" s="121" t="s">
        <v>49</v>
      </c>
      <c r="D31" s="119">
        <v>0</v>
      </c>
      <c r="E31" s="119">
        <v>0</v>
      </c>
      <c r="F31" s="119">
        <v>0</v>
      </c>
      <c r="G31" s="119">
        <v>0</v>
      </c>
      <c r="H31" s="93"/>
      <c r="I31" s="93" t="s">
        <v>273</v>
      </c>
      <c r="J31" s="93"/>
      <c r="K31" s="60" t="e">
        <f t="shared" si="0"/>
        <v>#VALUE!</v>
      </c>
      <c r="L31" s="60"/>
    </row>
    <row r="32" spans="1:12" ht="15">
      <c r="A32" s="82">
        <v>25</v>
      </c>
      <c r="B32" s="83" t="s">
        <v>50</v>
      </c>
      <c r="C32" s="84" t="s">
        <v>51</v>
      </c>
      <c r="D32" s="82">
        <v>0</v>
      </c>
      <c r="E32" s="82">
        <v>0</v>
      </c>
      <c r="F32" s="82">
        <v>0</v>
      </c>
      <c r="G32" s="82">
        <v>0</v>
      </c>
      <c r="H32" s="58"/>
      <c r="I32" s="58">
        <v>0</v>
      </c>
      <c r="J32" s="93"/>
      <c r="K32" s="60">
        <f t="shared" si="0"/>
        <v>0</v>
      </c>
      <c r="L32" s="60"/>
    </row>
    <row r="33" spans="1:12" ht="15">
      <c r="A33" s="82">
        <v>26</v>
      </c>
      <c r="B33" s="83" t="s">
        <v>52</v>
      </c>
      <c r="C33" s="84" t="s">
        <v>53</v>
      </c>
      <c r="D33" s="82">
        <v>7</v>
      </c>
      <c r="E33" s="82">
        <v>7</v>
      </c>
      <c r="F33" s="82">
        <v>6</v>
      </c>
      <c r="G33" s="82">
        <v>7</v>
      </c>
      <c r="H33" s="58"/>
      <c r="I33" s="58">
        <v>5</v>
      </c>
      <c r="J33" s="93"/>
      <c r="K33" s="60">
        <f t="shared" si="0"/>
        <v>6</v>
      </c>
      <c r="L33" s="60"/>
    </row>
    <row r="34" spans="1:12" ht="15">
      <c r="A34" s="82">
        <v>27</v>
      </c>
      <c r="B34" s="83" t="s">
        <v>54</v>
      </c>
      <c r="C34" s="84" t="s">
        <v>53</v>
      </c>
      <c r="D34" s="82">
        <v>6</v>
      </c>
      <c r="E34" s="82">
        <v>7</v>
      </c>
      <c r="F34" s="82">
        <v>7</v>
      </c>
      <c r="G34" s="82">
        <v>0</v>
      </c>
      <c r="H34" s="58"/>
      <c r="I34" s="58">
        <v>5</v>
      </c>
      <c r="J34" s="93"/>
      <c r="K34" s="60">
        <f t="shared" si="0"/>
        <v>6</v>
      </c>
      <c r="L34" s="60"/>
    </row>
    <row r="35" spans="1:12" ht="15">
      <c r="A35" s="82">
        <v>28</v>
      </c>
      <c r="B35" s="83" t="s">
        <v>55</v>
      </c>
      <c r="C35" s="84" t="s">
        <v>53</v>
      </c>
      <c r="D35" s="82">
        <v>0</v>
      </c>
      <c r="E35" s="82">
        <v>7</v>
      </c>
      <c r="F35" s="82">
        <v>7</v>
      </c>
      <c r="G35" s="82">
        <v>0</v>
      </c>
      <c r="H35" s="58"/>
      <c r="I35" s="58">
        <v>5</v>
      </c>
      <c r="J35" s="93"/>
      <c r="K35" s="60">
        <f t="shared" si="0"/>
        <v>5</v>
      </c>
      <c r="L35" s="60"/>
    </row>
    <row r="36" spans="1:12" ht="15">
      <c r="A36" s="82">
        <v>29</v>
      </c>
      <c r="B36" s="83" t="s">
        <v>56</v>
      </c>
      <c r="C36" s="84" t="s">
        <v>53</v>
      </c>
      <c r="D36" s="82">
        <v>6</v>
      </c>
      <c r="E36" s="82">
        <v>7</v>
      </c>
      <c r="F36" s="82">
        <v>7</v>
      </c>
      <c r="G36" s="82">
        <v>0</v>
      </c>
      <c r="H36" s="58"/>
      <c r="I36" s="58">
        <v>5</v>
      </c>
      <c r="J36" s="92"/>
      <c r="K36" s="60">
        <f t="shared" si="0"/>
        <v>6</v>
      </c>
      <c r="L36" s="60"/>
    </row>
    <row r="37" spans="1:12" ht="15">
      <c r="A37" s="82">
        <v>30</v>
      </c>
      <c r="B37" s="83" t="s">
        <v>58</v>
      </c>
      <c r="C37" s="84" t="s">
        <v>59</v>
      </c>
      <c r="D37" s="82">
        <v>7</v>
      </c>
      <c r="E37" s="82">
        <v>8</v>
      </c>
      <c r="F37" s="82">
        <v>7</v>
      </c>
      <c r="G37" s="82">
        <v>6</v>
      </c>
      <c r="H37" s="58"/>
      <c r="I37" s="58">
        <v>5</v>
      </c>
      <c r="J37" s="94"/>
      <c r="K37" s="60">
        <f t="shared" si="0"/>
        <v>6</v>
      </c>
      <c r="L37" s="60"/>
    </row>
    <row r="38" spans="1:12" ht="15">
      <c r="A38" s="82">
        <v>31</v>
      </c>
      <c r="B38" s="83" t="s">
        <v>60</v>
      </c>
      <c r="C38" s="84" t="s">
        <v>61</v>
      </c>
      <c r="D38" s="82">
        <v>7</v>
      </c>
      <c r="E38" s="82">
        <v>7</v>
      </c>
      <c r="F38" s="82">
        <v>6</v>
      </c>
      <c r="G38" s="82">
        <v>7</v>
      </c>
      <c r="H38" s="60"/>
      <c r="I38" s="60">
        <v>6</v>
      </c>
      <c r="J38" s="92"/>
      <c r="K38" s="60">
        <f t="shared" si="0"/>
        <v>7</v>
      </c>
      <c r="L38" s="60"/>
    </row>
    <row r="39" spans="1:12" ht="15.75" customHeight="1">
      <c r="A39" s="82">
        <v>32</v>
      </c>
      <c r="B39" s="85" t="s">
        <v>6</v>
      </c>
      <c r="C39" s="86" t="s">
        <v>62</v>
      </c>
      <c r="D39" s="82">
        <v>0</v>
      </c>
      <c r="E39" s="82">
        <v>0</v>
      </c>
      <c r="F39" s="82">
        <v>0</v>
      </c>
      <c r="G39" s="82">
        <v>0</v>
      </c>
      <c r="H39" s="60"/>
      <c r="I39" s="60" t="s">
        <v>273</v>
      </c>
      <c r="J39" s="92"/>
      <c r="K39" s="60" t="e">
        <f t="shared" si="0"/>
        <v>#VALUE!</v>
      </c>
      <c r="L39" s="60"/>
    </row>
    <row r="40" spans="1:12" ht="15">
      <c r="A40" s="82">
        <v>33</v>
      </c>
      <c r="B40" s="85" t="s">
        <v>63</v>
      </c>
      <c r="C40" s="86" t="s">
        <v>64</v>
      </c>
      <c r="D40" s="82">
        <v>0</v>
      </c>
      <c r="E40" s="82">
        <v>6</v>
      </c>
      <c r="F40" s="82">
        <v>7</v>
      </c>
      <c r="G40" s="82">
        <v>0</v>
      </c>
      <c r="H40" s="60"/>
      <c r="I40" s="60">
        <v>7</v>
      </c>
      <c r="J40" s="92"/>
      <c r="K40" s="60">
        <f t="shared" si="0"/>
        <v>6</v>
      </c>
      <c r="L40" s="60"/>
    </row>
    <row r="41" spans="1:12" ht="15">
      <c r="A41" s="82">
        <v>34</v>
      </c>
      <c r="B41" s="83" t="s">
        <v>67</v>
      </c>
      <c r="C41" s="84" t="s">
        <v>66</v>
      </c>
      <c r="D41" s="82">
        <v>7</v>
      </c>
      <c r="E41" s="82">
        <v>6</v>
      </c>
      <c r="F41" s="82">
        <v>7</v>
      </c>
      <c r="G41" s="82">
        <v>6</v>
      </c>
      <c r="H41" s="60"/>
      <c r="I41" s="60">
        <v>6</v>
      </c>
      <c r="J41" s="92"/>
      <c r="K41" s="60">
        <f t="shared" si="0"/>
        <v>7</v>
      </c>
      <c r="L41" s="60"/>
    </row>
    <row r="42" spans="1:12" ht="15">
      <c r="A42" s="82">
        <v>35</v>
      </c>
      <c r="B42" s="83" t="s">
        <v>6</v>
      </c>
      <c r="C42" s="84" t="s">
        <v>68</v>
      </c>
      <c r="D42" s="82">
        <v>6</v>
      </c>
      <c r="E42" s="82">
        <v>7</v>
      </c>
      <c r="F42" s="82">
        <v>6</v>
      </c>
      <c r="G42" s="82">
        <v>6</v>
      </c>
      <c r="H42" s="60"/>
      <c r="I42" s="60">
        <v>7</v>
      </c>
      <c r="J42" s="92"/>
      <c r="K42" s="60">
        <f t="shared" si="0"/>
        <v>7</v>
      </c>
      <c r="L42" s="60"/>
    </row>
    <row r="43" spans="1:12" ht="15">
      <c r="A43" s="82">
        <v>36</v>
      </c>
      <c r="B43" s="83" t="s">
        <v>69</v>
      </c>
      <c r="C43" s="84" t="s">
        <v>70</v>
      </c>
      <c r="D43" s="82">
        <v>7</v>
      </c>
      <c r="E43" s="222">
        <v>6</v>
      </c>
      <c r="F43" s="82">
        <v>7</v>
      </c>
      <c r="G43" s="82">
        <v>7</v>
      </c>
      <c r="H43" s="60"/>
      <c r="I43" s="60">
        <v>7</v>
      </c>
      <c r="J43" s="92"/>
      <c r="K43" s="60">
        <f t="shared" si="0"/>
        <v>8</v>
      </c>
      <c r="L43" s="60"/>
    </row>
    <row r="44" spans="1:12" ht="15">
      <c r="A44" s="82">
        <v>37</v>
      </c>
      <c r="B44" s="83" t="s">
        <v>71</v>
      </c>
      <c r="C44" s="84" t="s">
        <v>72</v>
      </c>
      <c r="D44" s="82">
        <v>7</v>
      </c>
      <c r="E44" s="82">
        <v>8</v>
      </c>
      <c r="F44" s="82">
        <v>7</v>
      </c>
      <c r="G44" s="82">
        <v>6</v>
      </c>
      <c r="H44" s="60"/>
      <c r="I44" s="60">
        <v>7</v>
      </c>
      <c r="J44" s="92"/>
      <c r="K44" s="60">
        <f t="shared" si="0"/>
        <v>8</v>
      </c>
      <c r="L44" s="60"/>
    </row>
    <row r="45" spans="1:12" ht="15">
      <c r="A45" s="82">
        <v>38</v>
      </c>
      <c r="B45" s="83" t="s">
        <v>21</v>
      </c>
      <c r="C45" s="84" t="s">
        <v>73</v>
      </c>
      <c r="D45" s="82">
        <v>7</v>
      </c>
      <c r="E45" s="82">
        <v>6</v>
      </c>
      <c r="F45" s="82">
        <v>7</v>
      </c>
      <c r="G45" s="82">
        <v>7</v>
      </c>
      <c r="H45" s="60"/>
      <c r="I45" s="60">
        <v>7</v>
      </c>
      <c r="J45" s="92"/>
      <c r="K45" s="60">
        <f t="shared" si="0"/>
        <v>8</v>
      </c>
      <c r="L45" s="60"/>
    </row>
    <row r="46" spans="1:12" ht="15">
      <c r="A46" s="82">
        <v>39</v>
      </c>
      <c r="B46" s="83" t="s">
        <v>6</v>
      </c>
      <c r="C46" s="84" t="s">
        <v>74</v>
      </c>
      <c r="D46" s="82">
        <v>6</v>
      </c>
      <c r="E46" s="82">
        <v>7</v>
      </c>
      <c r="F46" s="82">
        <v>7</v>
      </c>
      <c r="G46" s="82">
        <v>6</v>
      </c>
      <c r="H46" s="60"/>
      <c r="I46" s="60">
        <v>5</v>
      </c>
      <c r="J46" s="92"/>
      <c r="K46" s="60">
        <f t="shared" si="0"/>
        <v>6</v>
      </c>
      <c r="L46" s="60"/>
    </row>
    <row r="47" spans="1:12" ht="15">
      <c r="A47" s="82">
        <v>40</v>
      </c>
      <c r="B47" s="83" t="s">
        <v>75</v>
      </c>
      <c r="C47" s="84" t="s">
        <v>74</v>
      </c>
      <c r="D47" s="82">
        <v>7</v>
      </c>
      <c r="E47" s="82">
        <v>8</v>
      </c>
      <c r="F47" s="82">
        <v>7</v>
      </c>
      <c r="G47" s="82">
        <v>6</v>
      </c>
      <c r="H47" s="60"/>
      <c r="I47" s="60">
        <v>6</v>
      </c>
      <c r="J47" s="92"/>
      <c r="K47" s="60">
        <f t="shared" si="0"/>
        <v>7</v>
      </c>
      <c r="L47" s="60"/>
    </row>
    <row r="48" spans="1:12" ht="15">
      <c r="A48" s="82">
        <v>41</v>
      </c>
      <c r="B48" s="85" t="s">
        <v>76</v>
      </c>
      <c r="C48" s="86" t="s">
        <v>77</v>
      </c>
      <c r="D48" s="82">
        <v>6</v>
      </c>
      <c r="E48" s="82">
        <v>7</v>
      </c>
      <c r="F48" s="82">
        <v>6</v>
      </c>
      <c r="G48" s="82">
        <v>6</v>
      </c>
      <c r="H48" s="60"/>
      <c r="I48" s="60">
        <v>5</v>
      </c>
      <c r="J48" s="92"/>
      <c r="K48" s="60">
        <f t="shared" si="0"/>
        <v>6</v>
      </c>
      <c r="L48" s="60"/>
    </row>
    <row r="49" spans="1:12" ht="15">
      <c r="A49" s="82">
        <v>42</v>
      </c>
      <c r="B49" s="83" t="s">
        <v>78</v>
      </c>
      <c r="C49" s="84" t="s">
        <v>79</v>
      </c>
      <c r="D49" s="82">
        <v>6</v>
      </c>
      <c r="E49" s="82">
        <v>0</v>
      </c>
      <c r="F49" s="82">
        <v>7</v>
      </c>
      <c r="G49" s="82">
        <v>0</v>
      </c>
      <c r="H49" s="60"/>
      <c r="I49" s="60">
        <v>7</v>
      </c>
      <c r="J49" s="92"/>
      <c r="K49" s="60">
        <f t="shared" si="0"/>
        <v>6</v>
      </c>
      <c r="L49" s="60"/>
    </row>
    <row r="50" spans="1:12" ht="15">
      <c r="A50" s="82">
        <v>43</v>
      </c>
      <c r="B50" s="83" t="s">
        <v>80</v>
      </c>
      <c r="C50" s="84" t="s">
        <v>81</v>
      </c>
      <c r="D50" s="82">
        <v>7</v>
      </c>
      <c r="E50" s="82">
        <v>6</v>
      </c>
      <c r="F50" s="82">
        <v>7</v>
      </c>
      <c r="G50" s="82">
        <v>7</v>
      </c>
      <c r="H50" s="60"/>
      <c r="I50" s="60">
        <v>7</v>
      </c>
      <c r="J50" s="92"/>
      <c r="K50" s="60">
        <f t="shared" si="0"/>
        <v>8</v>
      </c>
      <c r="L50" s="60"/>
    </row>
    <row r="51" spans="1:12" ht="15">
      <c r="A51" s="130">
        <v>44</v>
      </c>
      <c r="B51" s="131" t="s">
        <v>82</v>
      </c>
      <c r="C51" s="132" t="s">
        <v>83</v>
      </c>
      <c r="D51" s="130">
        <v>6</v>
      </c>
      <c r="E51" s="130">
        <v>7</v>
      </c>
      <c r="F51" s="130">
        <v>6</v>
      </c>
      <c r="G51" s="130">
        <v>0</v>
      </c>
      <c r="H51" s="134"/>
      <c r="I51" s="134">
        <v>5</v>
      </c>
      <c r="J51" s="135"/>
      <c r="K51" s="134">
        <f t="shared" si="0"/>
        <v>5</v>
      </c>
      <c r="L51" s="134"/>
    </row>
    <row r="52" spans="1:12" ht="15">
      <c r="A52" s="77">
        <v>45</v>
      </c>
      <c r="B52" s="78" t="s">
        <v>84</v>
      </c>
      <c r="C52" s="79" t="s">
        <v>85</v>
      </c>
      <c r="D52" s="77">
        <v>7</v>
      </c>
      <c r="E52" s="77">
        <v>7</v>
      </c>
      <c r="F52" s="77">
        <v>6</v>
      </c>
      <c r="G52" s="77">
        <v>7</v>
      </c>
      <c r="H52" s="59"/>
      <c r="I52" s="59">
        <v>6</v>
      </c>
      <c r="J52" s="81"/>
      <c r="K52" s="59">
        <f t="shared" si="0"/>
        <v>7</v>
      </c>
      <c r="L52" s="59"/>
    </row>
    <row r="53" spans="1:12" ht="15">
      <c r="A53" s="82">
        <v>46</v>
      </c>
      <c r="B53" s="83" t="s">
        <v>86</v>
      </c>
      <c r="C53" s="84" t="s">
        <v>87</v>
      </c>
      <c r="D53" s="82">
        <v>7</v>
      </c>
      <c r="E53" s="82">
        <v>6</v>
      </c>
      <c r="F53" s="82">
        <v>6</v>
      </c>
      <c r="G53" s="82">
        <v>7</v>
      </c>
      <c r="H53" s="60"/>
      <c r="I53" s="60">
        <v>7</v>
      </c>
      <c r="J53" s="92"/>
      <c r="K53" s="60">
        <f t="shared" si="0"/>
        <v>8</v>
      </c>
      <c r="L53" s="60"/>
    </row>
    <row r="54" spans="1:12" ht="15">
      <c r="A54" s="82">
        <v>47</v>
      </c>
      <c r="B54" s="83" t="s">
        <v>88</v>
      </c>
      <c r="C54" s="84" t="s">
        <v>89</v>
      </c>
      <c r="D54" s="82">
        <v>0</v>
      </c>
      <c r="E54" s="82">
        <v>0</v>
      </c>
      <c r="F54" s="82">
        <v>6</v>
      </c>
      <c r="G54" s="82">
        <v>4</v>
      </c>
      <c r="H54" s="60"/>
      <c r="I54" s="60">
        <v>7</v>
      </c>
      <c r="J54" s="92"/>
      <c r="K54" s="60">
        <f t="shared" si="0"/>
        <v>6</v>
      </c>
      <c r="L54" s="60"/>
    </row>
    <row r="55" spans="1:12" ht="15">
      <c r="A55" s="82">
        <v>48</v>
      </c>
      <c r="B55" s="85" t="s">
        <v>76</v>
      </c>
      <c r="C55" s="86" t="s">
        <v>90</v>
      </c>
      <c r="D55" s="82">
        <v>6</v>
      </c>
      <c r="E55" s="82">
        <v>7</v>
      </c>
      <c r="F55" s="82">
        <v>6</v>
      </c>
      <c r="G55" s="82">
        <v>7</v>
      </c>
      <c r="H55" s="60"/>
      <c r="I55" s="60">
        <v>5</v>
      </c>
      <c r="J55" s="92"/>
      <c r="K55" s="60">
        <f t="shared" si="0"/>
        <v>6</v>
      </c>
      <c r="L55" s="60"/>
    </row>
    <row r="56" spans="1:12" ht="15">
      <c r="A56" s="82">
        <v>49</v>
      </c>
      <c r="B56" s="83" t="s">
        <v>91</v>
      </c>
      <c r="C56" s="84" t="s">
        <v>92</v>
      </c>
      <c r="D56" s="82">
        <v>0</v>
      </c>
      <c r="E56" s="82">
        <v>6</v>
      </c>
      <c r="F56" s="82">
        <v>0</v>
      </c>
      <c r="G56" s="82">
        <v>0</v>
      </c>
      <c r="H56" s="60"/>
      <c r="I56" s="60" t="s">
        <v>273</v>
      </c>
      <c r="J56" s="92"/>
      <c r="K56" s="60" t="e">
        <f t="shared" si="0"/>
        <v>#VALUE!</v>
      </c>
      <c r="L56" s="60"/>
    </row>
    <row r="57" spans="1:12" ht="15">
      <c r="A57" s="82">
        <v>50</v>
      </c>
      <c r="B57" s="83" t="s">
        <v>35</v>
      </c>
      <c r="C57" s="84" t="s">
        <v>92</v>
      </c>
      <c r="D57" s="82">
        <v>6</v>
      </c>
      <c r="E57" s="82">
        <v>6</v>
      </c>
      <c r="F57" s="82">
        <v>7</v>
      </c>
      <c r="G57" s="82">
        <v>6</v>
      </c>
      <c r="H57" s="60"/>
      <c r="I57" s="60">
        <v>7</v>
      </c>
      <c r="J57" s="92"/>
      <c r="K57" s="60">
        <f t="shared" si="0"/>
        <v>7</v>
      </c>
      <c r="L57" s="60"/>
    </row>
    <row r="58" spans="1:12" ht="15">
      <c r="A58" s="82">
        <v>51</v>
      </c>
      <c r="B58" s="83" t="s">
        <v>6</v>
      </c>
      <c r="C58" s="84" t="s">
        <v>94</v>
      </c>
      <c r="D58" s="82">
        <v>6</v>
      </c>
      <c r="E58" s="82">
        <v>7</v>
      </c>
      <c r="F58" s="82">
        <v>6</v>
      </c>
      <c r="G58" s="82">
        <v>7</v>
      </c>
      <c r="H58" s="60"/>
      <c r="I58" s="60">
        <v>8</v>
      </c>
      <c r="J58" s="92"/>
      <c r="K58" s="60">
        <f t="shared" si="0"/>
        <v>8</v>
      </c>
      <c r="L58" s="60"/>
    </row>
    <row r="59" spans="1:12" ht="15">
      <c r="A59" s="82">
        <v>52</v>
      </c>
      <c r="B59" s="85" t="s">
        <v>95</v>
      </c>
      <c r="C59" s="86" t="s">
        <v>96</v>
      </c>
      <c r="D59" s="82">
        <v>7</v>
      </c>
      <c r="E59" s="82">
        <v>7</v>
      </c>
      <c r="F59" s="82">
        <v>7</v>
      </c>
      <c r="G59" s="82">
        <v>7</v>
      </c>
      <c r="H59" s="60"/>
      <c r="I59" s="60">
        <v>8</v>
      </c>
      <c r="J59" s="92"/>
      <c r="K59" s="60">
        <f t="shared" si="0"/>
        <v>8</v>
      </c>
      <c r="L59" s="60"/>
    </row>
    <row r="60" spans="1:12" ht="15">
      <c r="A60" s="82">
        <v>53</v>
      </c>
      <c r="B60" s="83" t="s">
        <v>97</v>
      </c>
      <c r="C60" s="84" t="s">
        <v>98</v>
      </c>
      <c r="D60" s="82">
        <v>7</v>
      </c>
      <c r="E60" s="82">
        <v>7</v>
      </c>
      <c r="F60" s="82">
        <v>6</v>
      </c>
      <c r="G60" s="82">
        <v>7</v>
      </c>
      <c r="H60" s="60"/>
      <c r="I60" s="60">
        <v>8</v>
      </c>
      <c r="J60" s="92"/>
      <c r="K60" s="60">
        <f t="shared" si="0"/>
        <v>8</v>
      </c>
      <c r="L60" s="60"/>
    </row>
    <row r="61" spans="1:12" ht="15">
      <c r="A61" s="82">
        <v>54</v>
      </c>
      <c r="B61" s="83" t="s">
        <v>55</v>
      </c>
      <c r="C61" s="84" t="s">
        <v>98</v>
      </c>
      <c r="D61" s="82">
        <v>0</v>
      </c>
      <c r="E61" s="82">
        <v>6</v>
      </c>
      <c r="F61" s="82">
        <v>7</v>
      </c>
      <c r="G61" s="82">
        <v>0</v>
      </c>
      <c r="H61" s="60"/>
      <c r="I61" s="60">
        <v>7</v>
      </c>
      <c r="J61" s="92"/>
      <c r="K61" s="60">
        <f t="shared" si="0"/>
        <v>6</v>
      </c>
      <c r="L61" s="60"/>
    </row>
    <row r="62" spans="1:12" s="228" customFormat="1" ht="15">
      <c r="A62" s="82">
        <v>55</v>
      </c>
      <c r="B62" s="83" t="s">
        <v>41</v>
      </c>
      <c r="C62" s="84" t="s">
        <v>98</v>
      </c>
      <c r="D62" s="82">
        <v>7</v>
      </c>
      <c r="E62" s="82">
        <v>7</v>
      </c>
      <c r="F62" s="82">
        <v>6</v>
      </c>
      <c r="G62" s="82">
        <v>7</v>
      </c>
      <c r="H62" s="60"/>
      <c r="I62" s="60">
        <v>6</v>
      </c>
      <c r="J62" s="92"/>
      <c r="K62" s="60">
        <f t="shared" si="0"/>
        <v>7</v>
      </c>
      <c r="L62" s="60"/>
    </row>
    <row r="63" spans="1:12" s="228" customFormat="1" ht="15">
      <c r="A63" s="130">
        <v>56</v>
      </c>
      <c r="B63" s="201" t="s">
        <v>6</v>
      </c>
      <c r="C63" s="202" t="s">
        <v>36</v>
      </c>
      <c r="D63" s="130">
        <v>7</v>
      </c>
      <c r="E63" s="130">
        <v>6</v>
      </c>
      <c r="F63" s="130">
        <v>6</v>
      </c>
      <c r="G63" s="130">
        <v>0</v>
      </c>
      <c r="H63" s="134"/>
      <c r="I63" s="134">
        <v>3</v>
      </c>
      <c r="J63" s="135"/>
      <c r="K63" s="134">
        <f t="shared" si="0"/>
        <v>4</v>
      </c>
      <c r="L63" s="134"/>
    </row>
    <row r="64" spans="1:12" ht="18.75">
      <c r="A64" s="63"/>
      <c r="B64" s="63"/>
      <c r="C64" s="63"/>
      <c r="D64" s="223"/>
      <c r="E64" s="223"/>
      <c r="F64" s="223"/>
      <c r="H64" s="65"/>
      <c r="I64" s="65"/>
      <c r="J64" s="64" t="s">
        <v>258</v>
      </c>
      <c r="L64" s="203"/>
    </row>
    <row r="65" spans="1:12" ht="16.5">
      <c r="A65" s="69" t="s">
        <v>259</v>
      </c>
      <c r="B65" s="67"/>
      <c r="C65" s="67"/>
      <c r="D65" s="67"/>
      <c r="E65" s="68" t="s">
        <v>276</v>
      </c>
      <c r="F65" s="68"/>
      <c r="G65" s="68"/>
      <c r="H65" s="193"/>
      <c r="I65" s="67"/>
      <c r="J65" s="67" t="s">
        <v>261</v>
      </c>
      <c r="K65" s="3"/>
      <c r="L65" s="169"/>
    </row>
    <row r="66" spans="1:12" ht="16.5">
      <c r="A66" s="194"/>
      <c r="B66" s="194"/>
      <c r="C66" s="194"/>
      <c r="D66" s="194"/>
      <c r="E66" s="224"/>
      <c r="F66" s="224"/>
      <c r="G66" s="224"/>
      <c r="H66" s="194"/>
      <c r="I66" s="193" t="s">
        <v>262</v>
      </c>
      <c r="J66" s="193"/>
      <c r="K66" s="3"/>
      <c r="L66" s="193"/>
    </row>
    <row r="67" spans="1:12" ht="16.5">
      <c r="A67" s="194"/>
      <c r="B67" s="194"/>
      <c r="C67" s="194"/>
      <c r="D67" s="194"/>
      <c r="E67" s="224"/>
      <c r="F67" s="224"/>
      <c r="G67" s="224"/>
      <c r="H67" s="194"/>
      <c r="I67" s="194"/>
      <c r="J67" s="68"/>
      <c r="K67" s="68"/>
      <c r="L67" s="68"/>
    </row>
    <row r="68" spans="1:12" ht="16.5">
      <c r="A68" s="194"/>
      <c r="B68" s="194"/>
      <c r="C68" s="194"/>
      <c r="D68" s="194"/>
      <c r="E68" s="224"/>
      <c r="F68" s="224"/>
      <c r="G68" s="224"/>
      <c r="H68" s="194"/>
      <c r="I68" s="194"/>
      <c r="J68" s="68"/>
      <c r="K68" s="68"/>
      <c r="L68" s="68"/>
    </row>
    <row r="69" spans="1:12" ht="15">
      <c r="A69" s="169"/>
      <c r="B69" s="169"/>
      <c r="C69" s="169"/>
      <c r="D69" s="169"/>
      <c r="H69" s="169"/>
      <c r="I69" s="169"/>
      <c r="J69" s="169"/>
      <c r="K69" s="169"/>
      <c r="L69" s="169"/>
    </row>
    <row r="70" spans="1:12" ht="15">
      <c r="A70" s="169"/>
      <c r="B70" s="169"/>
      <c r="C70" s="169"/>
      <c r="D70" s="169"/>
      <c r="H70" s="169"/>
      <c r="I70" s="169"/>
      <c r="J70" s="169"/>
      <c r="K70" s="169"/>
      <c r="L70" s="169"/>
    </row>
    <row r="71" spans="1:12" ht="18.75">
      <c r="A71" s="197" t="s">
        <v>254</v>
      </c>
      <c r="B71" s="198"/>
      <c r="C71" s="198"/>
      <c r="D71" s="198"/>
      <c r="E71" s="225" t="s">
        <v>263</v>
      </c>
      <c r="F71" s="225"/>
      <c r="G71" s="225"/>
      <c r="H71" s="197"/>
      <c r="I71" s="198"/>
      <c r="J71" s="197" t="s">
        <v>264</v>
      </c>
      <c r="K71" s="3"/>
      <c r="L71" s="197"/>
    </row>
  </sheetData>
  <sheetProtection/>
  <mergeCells count="7">
    <mergeCell ref="C4:K4"/>
    <mergeCell ref="A6:A7"/>
    <mergeCell ref="B6:B7"/>
    <mergeCell ref="C6:C7"/>
    <mergeCell ref="D6:H6"/>
    <mergeCell ref="I6:J6"/>
    <mergeCell ref="K6:L6"/>
  </mergeCells>
  <printOptions/>
  <pageMargins left="0.75" right="0.27" top="0.57" bottom="0.66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43">
      <selection activeCell="K47" sqref="K47"/>
    </sheetView>
  </sheetViews>
  <sheetFormatPr defaultColWidth="8.796875" defaultRowHeight="15"/>
  <cols>
    <col min="1" max="1" width="3.3984375" style="0" customWidth="1"/>
    <col min="2" max="2" width="13" style="0" customWidth="1"/>
    <col min="3" max="3" width="8.09765625" style="0" customWidth="1"/>
    <col min="4" max="11" width="4.3984375" style="0" customWidth="1"/>
    <col min="12" max="15" width="4.3984375" style="74" customWidth="1"/>
    <col min="16" max="16" width="5.3984375" style="0" customWidth="1"/>
  </cols>
  <sheetData>
    <row r="1" spans="1:15" ht="16.5">
      <c r="A1" s="25" t="s">
        <v>111</v>
      </c>
      <c r="B1" s="25"/>
      <c r="C1" s="26"/>
      <c r="D1" s="27"/>
      <c r="G1" s="1"/>
      <c r="H1" s="1"/>
      <c r="I1" s="1"/>
      <c r="J1" s="1"/>
      <c r="K1" s="1"/>
      <c r="L1" s="27"/>
      <c r="O1" s="73"/>
    </row>
    <row r="2" spans="1:15" ht="16.5">
      <c r="A2" s="32" t="s">
        <v>112</v>
      </c>
      <c r="B2" s="32"/>
      <c r="C2" s="26"/>
      <c r="D2" s="27"/>
      <c r="G2" s="1"/>
      <c r="H2" s="1"/>
      <c r="I2" s="1"/>
      <c r="J2" s="1"/>
      <c r="K2" s="3"/>
      <c r="L2" s="27"/>
      <c r="O2" s="73"/>
    </row>
    <row r="3" spans="1:15" ht="26.25" customHeight="1">
      <c r="A3" s="32"/>
      <c r="B3" s="32"/>
      <c r="C3" s="26"/>
      <c r="D3" s="27"/>
      <c r="E3" s="28"/>
      <c r="F3" s="28"/>
      <c r="G3" s="28"/>
      <c r="H3" s="28"/>
      <c r="I3" s="28"/>
      <c r="J3" s="28"/>
      <c r="K3" s="28"/>
      <c r="L3" s="27"/>
      <c r="M3" s="28"/>
      <c r="N3" s="28"/>
      <c r="O3" s="28"/>
    </row>
    <row r="4" spans="1:15" ht="21" customHeight="1">
      <c r="A4" s="33"/>
      <c r="B4" s="33"/>
      <c r="C4" s="139" t="s">
        <v>147</v>
      </c>
      <c r="D4" s="35"/>
      <c r="E4" s="28"/>
      <c r="F4" s="28"/>
      <c r="G4" s="28"/>
      <c r="H4" s="28"/>
      <c r="I4" s="28"/>
      <c r="J4" s="28"/>
      <c r="K4" s="28"/>
      <c r="L4" s="35"/>
      <c r="M4" s="28"/>
      <c r="N4" s="28"/>
      <c r="O4" s="28"/>
    </row>
    <row r="5" spans="1:15" ht="15">
      <c r="A5" s="36">
        <v>5</v>
      </c>
      <c r="B5" s="37">
        <v>7</v>
      </c>
      <c r="C5" s="36">
        <v>8</v>
      </c>
      <c r="D5" s="36">
        <v>9</v>
      </c>
      <c r="E5" s="38">
        <v>11</v>
      </c>
      <c r="F5" s="36">
        <v>13</v>
      </c>
      <c r="G5" s="38">
        <v>15</v>
      </c>
      <c r="H5" s="36">
        <v>17</v>
      </c>
      <c r="I5" s="38">
        <v>19</v>
      </c>
      <c r="J5" s="36"/>
      <c r="K5" s="38">
        <v>23</v>
      </c>
      <c r="L5" s="36">
        <v>9</v>
      </c>
      <c r="M5" s="38">
        <v>11</v>
      </c>
      <c r="N5" s="36">
        <v>13</v>
      </c>
      <c r="O5" s="38">
        <v>15</v>
      </c>
    </row>
    <row r="6" spans="1:15" ht="27" customHeight="1">
      <c r="A6" s="337" t="s">
        <v>0</v>
      </c>
      <c r="B6" s="346" t="s">
        <v>114</v>
      </c>
      <c r="C6" s="345" t="s">
        <v>115</v>
      </c>
      <c r="D6" s="126" t="s">
        <v>133</v>
      </c>
      <c r="E6" s="126" t="s">
        <v>134</v>
      </c>
      <c r="F6" s="126" t="s">
        <v>135</v>
      </c>
      <c r="G6" s="126" t="s">
        <v>136</v>
      </c>
      <c r="H6" s="126" t="s">
        <v>137</v>
      </c>
      <c r="I6" s="126" t="s">
        <v>138</v>
      </c>
      <c r="J6" s="126" t="s">
        <v>140</v>
      </c>
      <c r="K6" s="126" t="s">
        <v>139</v>
      </c>
      <c r="L6" s="126" t="s">
        <v>142</v>
      </c>
      <c r="M6" s="126" t="s">
        <v>143</v>
      </c>
      <c r="N6" s="126" t="s">
        <v>144</v>
      </c>
      <c r="O6" s="138" t="s">
        <v>146</v>
      </c>
    </row>
    <row r="7" spans="1:15" ht="15.75" customHeight="1">
      <c r="A7" s="337"/>
      <c r="B7" s="347"/>
      <c r="C7" s="345"/>
      <c r="D7" s="40" t="s">
        <v>117</v>
      </c>
      <c r="E7" s="40" t="s">
        <v>117</v>
      </c>
      <c r="F7" s="40" t="s">
        <v>117</v>
      </c>
      <c r="G7" s="40" t="s">
        <v>117</v>
      </c>
      <c r="H7" s="40" t="s">
        <v>117</v>
      </c>
      <c r="I7" s="40" t="s">
        <v>117</v>
      </c>
      <c r="J7" s="40" t="s">
        <v>117</v>
      </c>
      <c r="K7" s="40" t="s">
        <v>117</v>
      </c>
      <c r="L7" s="40" t="s">
        <v>117</v>
      </c>
      <c r="M7" s="40" t="s">
        <v>117</v>
      </c>
      <c r="N7" s="40" t="s">
        <v>117</v>
      </c>
      <c r="O7" s="40" t="s">
        <v>117</v>
      </c>
    </row>
    <row r="8" spans="1:16" ht="15">
      <c r="A8" s="42">
        <v>1</v>
      </c>
      <c r="B8" s="19" t="s">
        <v>4</v>
      </c>
      <c r="C8" s="20" t="s">
        <v>5</v>
      </c>
      <c r="D8" s="44"/>
      <c r="E8" s="44"/>
      <c r="F8" s="44">
        <f>Ky3!AJ8</f>
        <v>3</v>
      </c>
      <c r="G8" s="45">
        <f>Nam2!K7</f>
        <v>4</v>
      </c>
      <c r="H8" s="45">
        <f>Nam2!M7</f>
        <v>3</v>
      </c>
      <c r="I8" s="45">
        <f>Nam2!O7</f>
        <v>3</v>
      </c>
      <c r="J8" s="45">
        <f>Nam2!Q7</f>
        <v>3</v>
      </c>
      <c r="K8" s="45">
        <f>Nam2!S7</f>
        <v>2</v>
      </c>
      <c r="L8" s="44"/>
      <c r="M8" s="44">
        <v>1</v>
      </c>
      <c r="N8" s="44"/>
      <c r="O8" s="44"/>
      <c r="P8">
        <f aca="true" t="shared" si="0" ref="P8:P39">COUNT(D8:O8)</f>
        <v>7</v>
      </c>
    </row>
    <row r="9" spans="1:16" ht="15">
      <c r="A9" s="43">
        <v>2</v>
      </c>
      <c r="B9" s="21" t="s">
        <v>6</v>
      </c>
      <c r="C9" s="22" t="s">
        <v>7</v>
      </c>
      <c r="D9" s="44"/>
      <c r="E9" s="44"/>
      <c r="F9" s="44"/>
      <c r="G9" s="45">
        <f>Nam2!K8</f>
        <v>4</v>
      </c>
      <c r="H9" s="45">
        <f>Nam2!M8</f>
        <v>0</v>
      </c>
      <c r="I9" s="45">
        <f>Nam2!O8</f>
        <v>4</v>
      </c>
      <c r="J9" s="45"/>
      <c r="K9" s="45"/>
      <c r="L9" s="44"/>
      <c r="M9" s="44">
        <v>2</v>
      </c>
      <c r="N9" s="44"/>
      <c r="O9" s="44"/>
      <c r="P9">
        <f t="shared" si="0"/>
        <v>4</v>
      </c>
    </row>
    <row r="10" spans="1:16" ht="15">
      <c r="A10" s="43">
        <v>4</v>
      </c>
      <c r="B10" s="21" t="s">
        <v>10</v>
      </c>
      <c r="C10" s="22" t="s">
        <v>11</v>
      </c>
      <c r="D10" s="44"/>
      <c r="E10" s="44"/>
      <c r="F10" s="44">
        <f>Ky3!AJ10</f>
        <v>4</v>
      </c>
      <c r="G10" s="45"/>
      <c r="H10" s="45">
        <f>Nam2!M9</f>
        <v>0</v>
      </c>
      <c r="I10" s="45"/>
      <c r="J10" s="45"/>
      <c r="K10" s="45">
        <f>Nam2!S9</f>
        <v>3</v>
      </c>
      <c r="L10" s="44"/>
      <c r="M10" s="44"/>
      <c r="N10" s="44">
        <v>4</v>
      </c>
      <c r="O10" s="44">
        <v>4</v>
      </c>
      <c r="P10">
        <f t="shared" si="0"/>
        <v>5</v>
      </c>
    </row>
    <row r="11" spans="1:16" ht="15">
      <c r="A11" s="43">
        <v>5</v>
      </c>
      <c r="B11" s="21" t="s">
        <v>12</v>
      </c>
      <c r="C11" s="22" t="s">
        <v>13</v>
      </c>
      <c r="D11" s="44">
        <f>Ky3!K11</f>
        <v>4</v>
      </c>
      <c r="E11" s="44"/>
      <c r="F11" s="44"/>
      <c r="G11" s="45"/>
      <c r="H11" s="45"/>
      <c r="I11" s="45"/>
      <c r="J11" s="45"/>
      <c r="K11" s="45">
        <f>Nam2!S10</f>
        <v>4</v>
      </c>
      <c r="L11" s="44"/>
      <c r="M11" s="44">
        <v>2</v>
      </c>
      <c r="N11" s="44" t="s">
        <v>145</v>
      </c>
      <c r="O11" s="44"/>
      <c r="P11">
        <f t="shared" si="0"/>
        <v>3</v>
      </c>
    </row>
    <row r="12" spans="1:16" ht="15">
      <c r="A12" s="43">
        <v>6</v>
      </c>
      <c r="B12" s="21" t="s">
        <v>6</v>
      </c>
      <c r="C12" s="22" t="s">
        <v>13</v>
      </c>
      <c r="D12" s="44"/>
      <c r="E12" s="44"/>
      <c r="F12" s="44">
        <f>Ky3!AJ12</f>
        <v>3</v>
      </c>
      <c r="G12" s="45">
        <f>Nam2!K11</f>
        <v>4</v>
      </c>
      <c r="H12" s="45"/>
      <c r="I12" s="45">
        <f>Nam2!O11</f>
        <v>1</v>
      </c>
      <c r="J12" s="45" t="str">
        <f>Nam2!Q11</f>
        <v>k/®</v>
      </c>
      <c r="K12" s="45">
        <f>Nam2!S11</f>
        <v>0</v>
      </c>
      <c r="L12" s="44">
        <v>3</v>
      </c>
      <c r="M12" s="44">
        <v>0</v>
      </c>
      <c r="N12" s="44" t="s">
        <v>145</v>
      </c>
      <c r="O12" s="44">
        <v>1</v>
      </c>
      <c r="P12">
        <f t="shared" si="0"/>
        <v>7</v>
      </c>
    </row>
    <row r="13" spans="1:16" ht="15">
      <c r="A13" s="43">
        <v>7</v>
      </c>
      <c r="B13" s="21" t="s">
        <v>14</v>
      </c>
      <c r="C13" s="22" t="s">
        <v>13</v>
      </c>
      <c r="D13" s="44">
        <f>Ky3!K13</f>
        <v>3</v>
      </c>
      <c r="E13" s="44"/>
      <c r="F13" s="44">
        <f>Ky3!AJ13</f>
        <v>3</v>
      </c>
      <c r="G13" s="45"/>
      <c r="H13" s="45">
        <f>Nam2!M12</f>
        <v>4</v>
      </c>
      <c r="I13" s="45">
        <f>Nam2!O12</f>
        <v>1</v>
      </c>
      <c r="J13" s="45">
        <f>Nam2!Q12</f>
        <v>3</v>
      </c>
      <c r="K13" s="45">
        <f>Nam2!S12</f>
        <v>2</v>
      </c>
      <c r="L13" s="44">
        <v>3</v>
      </c>
      <c r="M13" s="44">
        <v>1</v>
      </c>
      <c r="N13" s="44">
        <v>4</v>
      </c>
      <c r="O13" s="44">
        <v>4</v>
      </c>
      <c r="P13">
        <f t="shared" si="0"/>
        <v>10</v>
      </c>
    </row>
    <row r="14" spans="1:16" ht="15">
      <c r="A14" s="43">
        <v>8</v>
      </c>
      <c r="B14" s="21" t="s">
        <v>15</v>
      </c>
      <c r="C14" s="22" t="s">
        <v>16</v>
      </c>
      <c r="D14" s="44">
        <f>Ky3!K14</f>
        <v>2</v>
      </c>
      <c r="E14" s="44">
        <f>Ky3!W14</f>
        <v>5</v>
      </c>
      <c r="F14" s="44">
        <f>Ky3!AJ14</f>
        <v>3</v>
      </c>
      <c r="G14" s="45">
        <f>Nam2!K13</f>
        <v>4</v>
      </c>
      <c r="H14" s="45">
        <f>Nam2!M13</f>
        <v>3</v>
      </c>
      <c r="I14" s="45">
        <f>Nam2!O13</f>
        <v>3</v>
      </c>
      <c r="J14" s="45"/>
      <c r="K14" s="45">
        <f>Nam2!S13</f>
        <v>1</v>
      </c>
      <c r="L14" s="44">
        <v>3</v>
      </c>
      <c r="M14" s="44">
        <v>4</v>
      </c>
      <c r="N14" s="44">
        <v>4</v>
      </c>
      <c r="O14" s="44"/>
      <c r="P14">
        <f t="shared" si="0"/>
        <v>10</v>
      </c>
    </row>
    <row r="15" spans="1:16" ht="15">
      <c r="A15" s="43">
        <v>9</v>
      </c>
      <c r="B15" s="21" t="s">
        <v>17</v>
      </c>
      <c r="C15" s="22" t="s">
        <v>18</v>
      </c>
      <c r="D15" s="44">
        <f>Ky3!K15</f>
        <v>2</v>
      </c>
      <c r="E15" s="44"/>
      <c r="F15" s="44">
        <f>Ky3!AJ15</f>
        <v>4</v>
      </c>
      <c r="G15" s="45">
        <f>Nam2!K14</f>
        <v>4</v>
      </c>
      <c r="H15" s="45"/>
      <c r="I15" s="45">
        <f>Nam2!O14</f>
        <v>1</v>
      </c>
      <c r="J15" s="45" t="str">
        <f>Nam2!Q14</f>
        <v>k/®</v>
      </c>
      <c r="K15" s="45">
        <f>Nam2!S14</f>
        <v>0</v>
      </c>
      <c r="L15" s="44">
        <v>2</v>
      </c>
      <c r="M15" s="44">
        <v>0</v>
      </c>
      <c r="N15" s="44" t="s">
        <v>145</v>
      </c>
      <c r="O15" s="44">
        <v>1</v>
      </c>
      <c r="P15">
        <f t="shared" si="0"/>
        <v>8</v>
      </c>
    </row>
    <row r="16" spans="1:16" s="74" customFormat="1" ht="15">
      <c r="A16" s="43">
        <v>10</v>
      </c>
      <c r="B16" s="124" t="s">
        <v>19</v>
      </c>
      <c r="C16" s="125" t="s">
        <v>20</v>
      </c>
      <c r="D16" s="44">
        <f>Ky3!K16</f>
        <v>0</v>
      </c>
      <c r="E16" s="44">
        <f>Ky3!W16</f>
        <v>0</v>
      </c>
      <c r="F16" s="44">
        <f>Ky3!AJ16</f>
        <v>2</v>
      </c>
      <c r="G16" s="45">
        <f>Nam2!K15</f>
        <v>0</v>
      </c>
      <c r="H16" s="45">
        <f>Nam2!M15</f>
        <v>0</v>
      </c>
      <c r="I16" s="45">
        <f>Nam2!O15</f>
        <v>0</v>
      </c>
      <c r="J16" s="45" t="str">
        <f>Nam2!Q15</f>
        <v>k/®</v>
      </c>
      <c r="K16" s="45">
        <f>Nam2!S15</f>
        <v>0</v>
      </c>
      <c r="L16" s="44">
        <v>3</v>
      </c>
      <c r="M16" s="44">
        <v>0</v>
      </c>
      <c r="N16" s="44">
        <v>0</v>
      </c>
      <c r="O16" s="44">
        <v>3</v>
      </c>
      <c r="P16">
        <f t="shared" si="0"/>
        <v>11</v>
      </c>
    </row>
    <row r="17" spans="1:16" ht="15">
      <c r="A17" s="43">
        <v>11</v>
      </c>
      <c r="B17" s="21" t="s">
        <v>21</v>
      </c>
      <c r="C17" s="22" t="s">
        <v>20</v>
      </c>
      <c r="D17" s="44"/>
      <c r="E17" s="44"/>
      <c r="F17" s="44">
        <f>Ky3!AJ17</f>
        <v>4</v>
      </c>
      <c r="G17" s="45">
        <f>Nam2!K16</f>
        <v>4</v>
      </c>
      <c r="H17" s="45">
        <f>Nam2!M16</f>
        <v>4</v>
      </c>
      <c r="I17" s="45">
        <f>Nam2!O16</f>
        <v>3</v>
      </c>
      <c r="J17" s="45" t="str">
        <f>Nam2!Q16</f>
        <v>k/®</v>
      </c>
      <c r="K17" s="45"/>
      <c r="L17" s="44"/>
      <c r="M17" s="44">
        <v>3</v>
      </c>
      <c r="N17" s="44"/>
      <c r="O17" s="44"/>
      <c r="P17">
        <f t="shared" si="0"/>
        <v>5</v>
      </c>
    </row>
    <row r="18" spans="1:16" ht="15">
      <c r="A18" s="43">
        <v>12</v>
      </c>
      <c r="B18" s="21" t="s">
        <v>22</v>
      </c>
      <c r="C18" s="22" t="s">
        <v>20</v>
      </c>
      <c r="D18" s="44"/>
      <c r="E18" s="44"/>
      <c r="F18" s="44"/>
      <c r="G18" s="45">
        <f>Nam2!K17</f>
        <v>4</v>
      </c>
      <c r="H18" s="45">
        <f>Nam2!M17</f>
        <v>0</v>
      </c>
      <c r="I18" s="45">
        <f>Nam2!O17</f>
        <v>1</v>
      </c>
      <c r="J18" s="45"/>
      <c r="K18" s="45"/>
      <c r="L18" s="44"/>
      <c r="M18" s="44">
        <v>0</v>
      </c>
      <c r="N18" s="44"/>
      <c r="O18" s="44"/>
      <c r="P18">
        <f t="shared" si="0"/>
        <v>4</v>
      </c>
    </row>
    <row r="19" spans="1:16" ht="15">
      <c r="A19" s="43">
        <v>14</v>
      </c>
      <c r="B19" s="21" t="s">
        <v>25</v>
      </c>
      <c r="C19" s="22" t="s">
        <v>24</v>
      </c>
      <c r="D19" s="44"/>
      <c r="E19" s="44"/>
      <c r="F19" s="44"/>
      <c r="G19" s="45"/>
      <c r="H19" s="45">
        <f>Nam2!M18</f>
        <v>3</v>
      </c>
      <c r="I19" s="45">
        <f>Nam2!O18</f>
        <v>3</v>
      </c>
      <c r="J19" s="45"/>
      <c r="K19" s="45">
        <f>Nam2!S18</f>
        <v>3</v>
      </c>
      <c r="L19" s="44"/>
      <c r="M19" s="44"/>
      <c r="N19" s="44"/>
      <c r="O19" s="44">
        <v>4</v>
      </c>
      <c r="P19">
        <f t="shared" si="0"/>
        <v>4</v>
      </c>
    </row>
    <row r="20" spans="1:16" ht="15">
      <c r="A20" s="43">
        <v>16</v>
      </c>
      <c r="B20" s="21" t="s">
        <v>28</v>
      </c>
      <c r="C20" s="22" t="s">
        <v>27</v>
      </c>
      <c r="D20" s="44"/>
      <c r="E20" s="44">
        <f>Ky3!W20</f>
        <v>2</v>
      </c>
      <c r="F20" s="44" t="s">
        <v>248</v>
      </c>
      <c r="G20" s="45">
        <f>Nam2!K19</f>
        <v>4</v>
      </c>
      <c r="H20" s="45">
        <f>Nam2!M19</f>
        <v>0</v>
      </c>
      <c r="I20" s="45">
        <f>Nam2!O19</f>
        <v>0</v>
      </c>
      <c r="J20" s="45" t="str">
        <f>Nam2!Q19</f>
        <v>k/®</v>
      </c>
      <c r="K20" s="45">
        <f>Nam2!S19</f>
        <v>0</v>
      </c>
      <c r="L20" s="44">
        <v>3</v>
      </c>
      <c r="M20" s="44">
        <v>0</v>
      </c>
      <c r="N20" s="44" t="s">
        <v>145</v>
      </c>
      <c r="O20" s="44">
        <v>0</v>
      </c>
      <c r="P20">
        <f t="shared" si="0"/>
        <v>8</v>
      </c>
    </row>
    <row r="21" spans="1:16" ht="15">
      <c r="A21" s="43">
        <v>17</v>
      </c>
      <c r="B21" s="21" t="s">
        <v>29</v>
      </c>
      <c r="C21" s="22" t="s">
        <v>30</v>
      </c>
      <c r="D21" s="44"/>
      <c r="E21" s="44">
        <f>Ky3!W21</f>
        <v>0</v>
      </c>
      <c r="F21" s="44"/>
      <c r="G21" s="45">
        <f>Nam2!K20</f>
        <v>4</v>
      </c>
      <c r="H21" s="45">
        <f>Nam2!M20</f>
        <v>0</v>
      </c>
      <c r="I21" s="45">
        <f>Nam2!O20</f>
        <v>0</v>
      </c>
      <c r="J21" s="45" t="str">
        <f>Nam2!Q20</f>
        <v>k/®</v>
      </c>
      <c r="K21" s="45">
        <f>Nam2!S20</f>
        <v>0</v>
      </c>
      <c r="L21" s="44">
        <v>3</v>
      </c>
      <c r="M21" s="44">
        <v>0</v>
      </c>
      <c r="N21" s="44" t="s">
        <v>145</v>
      </c>
      <c r="O21" s="44">
        <v>2</v>
      </c>
      <c r="P21">
        <f t="shared" si="0"/>
        <v>8</v>
      </c>
    </row>
    <row r="22" spans="1:16" ht="15">
      <c r="A22" s="43">
        <v>18</v>
      </c>
      <c r="B22" s="14" t="s">
        <v>31</v>
      </c>
      <c r="C22" s="15" t="s">
        <v>32</v>
      </c>
      <c r="D22" s="44"/>
      <c r="E22" s="44"/>
      <c r="F22" s="44"/>
      <c r="G22" s="45"/>
      <c r="H22" s="45"/>
      <c r="I22" s="45">
        <f>Nam2!O21</f>
        <v>3</v>
      </c>
      <c r="J22" s="45"/>
      <c r="K22" s="45">
        <f>Nam2!S21</f>
        <v>4</v>
      </c>
      <c r="L22" s="44"/>
      <c r="M22" s="44"/>
      <c r="N22" s="44"/>
      <c r="O22" s="44"/>
      <c r="P22">
        <f t="shared" si="0"/>
        <v>2</v>
      </c>
    </row>
    <row r="23" spans="1:16" ht="15">
      <c r="A23" s="43">
        <v>19</v>
      </c>
      <c r="B23" s="21" t="s">
        <v>33</v>
      </c>
      <c r="C23" s="22" t="s">
        <v>34</v>
      </c>
      <c r="D23" s="44"/>
      <c r="E23" s="44"/>
      <c r="F23" s="44">
        <f>Ky3!AJ23</f>
        <v>4</v>
      </c>
      <c r="G23" s="45"/>
      <c r="H23" s="45"/>
      <c r="I23" s="45">
        <f>Nam2!O22</f>
        <v>3</v>
      </c>
      <c r="J23" s="45"/>
      <c r="K23" s="45">
        <f>Nam2!S22</f>
        <v>2</v>
      </c>
      <c r="L23" s="44">
        <v>3</v>
      </c>
      <c r="M23" s="44">
        <v>3</v>
      </c>
      <c r="N23" s="44">
        <v>4</v>
      </c>
      <c r="O23" s="44">
        <v>1</v>
      </c>
      <c r="P23">
        <f t="shared" si="0"/>
        <v>7</v>
      </c>
    </row>
    <row r="24" spans="1:16" ht="15">
      <c r="A24" s="43">
        <v>20</v>
      </c>
      <c r="B24" s="21" t="s">
        <v>35</v>
      </c>
      <c r="C24" s="22" t="s">
        <v>36</v>
      </c>
      <c r="D24" s="44"/>
      <c r="E24" s="44"/>
      <c r="F24" s="44">
        <f>Ky3!AJ24</f>
        <v>4</v>
      </c>
      <c r="G24" s="45">
        <f>Nam2!K23</f>
        <v>4</v>
      </c>
      <c r="H24" s="45">
        <f>Nam2!M23</f>
        <v>4</v>
      </c>
      <c r="I24" s="45">
        <f>Nam2!O23</f>
        <v>3</v>
      </c>
      <c r="J24" s="45"/>
      <c r="K24" s="45">
        <f>Nam2!S23</f>
        <v>3</v>
      </c>
      <c r="L24" s="44">
        <v>4</v>
      </c>
      <c r="M24" s="44">
        <v>3</v>
      </c>
      <c r="N24" s="44"/>
      <c r="O24" s="44">
        <v>4</v>
      </c>
      <c r="P24">
        <f t="shared" si="0"/>
        <v>8</v>
      </c>
    </row>
    <row r="25" spans="1:16" ht="15">
      <c r="A25" s="43">
        <v>21</v>
      </c>
      <c r="B25" s="14" t="s">
        <v>37</v>
      </c>
      <c r="C25" s="15" t="s">
        <v>38</v>
      </c>
      <c r="D25" s="44"/>
      <c r="E25" s="44">
        <f>Ky3!W25</f>
        <v>5</v>
      </c>
      <c r="F25" s="44">
        <f>Ky3!AJ25</f>
        <v>4</v>
      </c>
      <c r="G25" s="45">
        <f>Nam2!K24</f>
        <v>0</v>
      </c>
      <c r="H25" s="45">
        <f>Nam2!M24</f>
        <v>0</v>
      </c>
      <c r="I25" s="45">
        <f>Nam2!O24</f>
        <v>0</v>
      </c>
      <c r="J25" s="45" t="str">
        <f>Nam2!Q24</f>
        <v>k/®</v>
      </c>
      <c r="K25" s="45">
        <f>Nam2!S24</f>
        <v>0</v>
      </c>
      <c r="L25" s="44">
        <v>2</v>
      </c>
      <c r="M25" s="44">
        <v>0</v>
      </c>
      <c r="N25" s="44" t="s">
        <v>145</v>
      </c>
      <c r="O25" s="44">
        <v>1</v>
      </c>
      <c r="P25">
        <f t="shared" si="0"/>
        <v>9</v>
      </c>
    </row>
    <row r="26" spans="1:16" ht="15">
      <c r="A26" s="43">
        <v>22</v>
      </c>
      <c r="B26" s="21" t="s">
        <v>39</v>
      </c>
      <c r="C26" s="22" t="s">
        <v>40</v>
      </c>
      <c r="D26" s="44"/>
      <c r="E26" s="44"/>
      <c r="F26" s="44"/>
      <c r="G26" s="45"/>
      <c r="H26" s="45"/>
      <c r="I26" s="45"/>
      <c r="J26" s="45"/>
      <c r="K26" s="45">
        <f>Nam2!S25</f>
        <v>3</v>
      </c>
      <c r="L26" s="44"/>
      <c r="M26" s="44">
        <v>4</v>
      </c>
      <c r="N26" s="44"/>
      <c r="O26" s="44"/>
      <c r="P26">
        <f t="shared" si="0"/>
        <v>2</v>
      </c>
    </row>
    <row r="27" spans="1:16" ht="15">
      <c r="A27" s="43">
        <v>23</v>
      </c>
      <c r="B27" s="14" t="s">
        <v>41</v>
      </c>
      <c r="C27" s="15" t="s">
        <v>42</v>
      </c>
      <c r="D27" s="44"/>
      <c r="E27" s="44">
        <f>Ky3!W27</f>
        <v>5</v>
      </c>
      <c r="F27" s="44">
        <f>Ky3!AJ27</f>
        <v>4</v>
      </c>
      <c r="G27" s="45"/>
      <c r="H27" s="45">
        <f>Nam2!M26</f>
        <v>0</v>
      </c>
      <c r="I27" s="45">
        <f>Nam2!O26</f>
        <v>1</v>
      </c>
      <c r="J27" s="45"/>
      <c r="K27" s="45">
        <f>Nam2!S26</f>
        <v>0</v>
      </c>
      <c r="L27" s="44"/>
      <c r="M27" s="44">
        <v>0</v>
      </c>
      <c r="N27" s="44">
        <v>1</v>
      </c>
      <c r="O27" s="44"/>
      <c r="P27">
        <f t="shared" si="0"/>
        <v>7</v>
      </c>
    </row>
    <row r="28" spans="1:16" ht="15">
      <c r="A28" s="43">
        <v>24</v>
      </c>
      <c r="B28" s="21" t="s">
        <v>43</v>
      </c>
      <c r="C28" s="22" t="s">
        <v>44</v>
      </c>
      <c r="D28" s="44">
        <f>Ky3!K28</f>
        <v>2</v>
      </c>
      <c r="E28" s="44">
        <f>Ky3!W28</f>
        <v>5</v>
      </c>
      <c r="F28" s="44">
        <f>Ky3!AJ28</f>
        <v>4</v>
      </c>
      <c r="G28" s="45">
        <f>Nam2!K27</f>
        <v>4</v>
      </c>
      <c r="H28" s="45">
        <f>Nam2!M27</f>
        <v>0</v>
      </c>
      <c r="I28" s="45">
        <f>Nam2!O27</f>
        <v>3</v>
      </c>
      <c r="J28" s="45"/>
      <c r="K28" s="45">
        <f>Nam2!S27</f>
        <v>1</v>
      </c>
      <c r="L28" s="44"/>
      <c r="M28" s="44">
        <v>2</v>
      </c>
      <c r="N28" s="44">
        <v>3</v>
      </c>
      <c r="O28" s="44"/>
      <c r="P28">
        <f t="shared" si="0"/>
        <v>9</v>
      </c>
    </row>
    <row r="29" spans="1:16" ht="15">
      <c r="A29" s="43">
        <v>25</v>
      </c>
      <c r="B29" s="21" t="s">
        <v>45</v>
      </c>
      <c r="C29" s="22" t="s">
        <v>46</v>
      </c>
      <c r="D29" s="44">
        <f>Ky3!K29</f>
        <v>1</v>
      </c>
      <c r="E29" s="44">
        <f>Ky3!W29</f>
        <v>5</v>
      </c>
      <c r="F29" s="44"/>
      <c r="G29" s="45">
        <f>Nam2!K28</f>
        <v>0</v>
      </c>
      <c r="H29" s="45">
        <f>Nam2!M28</f>
        <v>0</v>
      </c>
      <c r="I29" s="45">
        <f>Nam2!O28</f>
        <v>1</v>
      </c>
      <c r="J29" s="45"/>
      <c r="K29" s="45">
        <f>Nam2!S28</f>
        <v>1</v>
      </c>
      <c r="L29" s="44"/>
      <c r="M29" s="44">
        <v>0</v>
      </c>
      <c r="N29" s="44">
        <v>3</v>
      </c>
      <c r="O29" s="44"/>
      <c r="P29">
        <f t="shared" si="0"/>
        <v>8</v>
      </c>
    </row>
    <row r="30" spans="1:16" ht="15">
      <c r="A30" s="43">
        <v>26</v>
      </c>
      <c r="B30" s="21" t="s">
        <v>6</v>
      </c>
      <c r="C30" s="22" t="s">
        <v>47</v>
      </c>
      <c r="D30" s="44"/>
      <c r="E30" s="44">
        <f>Ky3!W30</f>
        <v>2</v>
      </c>
      <c r="F30" s="44"/>
      <c r="G30" s="45"/>
      <c r="H30" s="45">
        <f>Nam2!M29</f>
        <v>0</v>
      </c>
      <c r="I30" s="45">
        <f>Nam2!O29</f>
        <v>2</v>
      </c>
      <c r="J30" s="45">
        <f>Nam2!Q29</f>
        <v>0</v>
      </c>
      <c r="K30" s="45">
        <f>Nam2!S29</f>
        <v>2</v>
      </c>
      <c r="L30" s="127">
        <v>0</v>
      </c>
      <c r="M30" s="127">
        <v>0</v>
      </c>
      <c r="N30" s="127"/>
      <c r="O30" s="127">
        <v>2</v>
      </c>
      <c r="P30">
        <f t="shared" si="0"/>
        <v>8</v>
      </c>
    </row>
    <row r="31" spans="1:16" ht="15">
      <c r="A31" s="43">
        <v>27</v>
      </c>
      <c r="B31" s="21" t="s">
        <v>48</v>
      </c>
      <c r="C31" s="22" t="s">
        <v>49</v>
      </c>
      <c r="D31" s="44">
        <f>Ky3!K31</f>
        <v>0</v>
      </c>
      <c r="E31" s="44"/>
      <c r="F31" s="44">
        <f>Ky3!AJ31</f>
        <v>4</v>
      </c>
      <c r="G31" s="45">
        <f>Nam2!K30</f>
        <v>4</v>
      </c>
      <c r="H31" s="45">
        <f>Nam2!M30</f>
        <v>0</v>
      </c>
      <c r="I31" s="45">
        <f>Nam2!O30</f>
        <v>0</v>
      </c>
      <c r="J31" s="45" t="str">
        <f>Nam2!Q30</f>
        <v>k/®</v>
      </c>
      <c r="K31" s="45">
        <f>Nam2!S30</f>
        <v>0</v>
      </c>
      <c r="L31" s="44">
        <v>2</v>
      </c>
      <c r="M31" s="44">
        <v>0</v>
      </c>
      <c r="N31" s="44" t="s">
        <v>145</v>
      </c>
      <c r="O31" s="44">
        <v>1</v>
      </c>
      <c r="P31">
        <f t="shared" si="0"/>
        <v>9</v>
      </c>
    </row>
    <row r="32" spans="1:16" ht="15">
      <c r="A32" s="43">
        <v>28</v>
      </c>
      <c r="B32" s="21" t="s">
        <v>50</v>
      </c>
      <c r="C32" s="22" t="s">
        <v>51</v>
      </c>
      <c r="D32" s="44"/>
      <c r="E32" s="44"/>
      <c r="F32" s="44">
        <f>Ky3!AJ32</f>
        <v>4</v>
      </c>
      <c r="G32" s="45">
        <f>Nam2!K31</f>
        <v>4</v>
      </c>
      <c r="H32" s="45">
        <f>Nam2!M31</f>
        <v>4</v>
      </c>
      <c r="I32" s="45">
        <f>Nam2!O31</f>
        <v>0</v>
      </c>
      <c r="J32" s="45">
        <f>Nam2!Q31</f>
        <v>2</v>
      </c>
      <c r="K32" s="45">
        <f>Nam2!S31</f>
        <v>3</v>
      </c>
      <c r="L32" s="44"/>
      <c r="M32" s="44">
        <v>0</v>
      </c>
      <c r="N32" s="44">
        <v>4</v>
      </c>
      <c r="O32" s="44">
        <v>4</v>
      </c>
      <c r="P32">
        <f t="shared" si="0"/>
        <v>9</v>
      </c>
    </row>
    <row r="33" spans="1:16" ht="15">
      <c r="A33" s="43">
        <v>29</v>
      </c>
      <c r="B33" s="21" t="s">
        <v>52</v>
      </c>
      <c r="C33" s="22" t="s">
        <v>53</v>
      </c>
      <c r="D33" s="44">
        <f>Ky3!K33</f>
        <v>4</v>
      </c>
      <c r="E33" s="44"/>
      <c r="F33" s="44">
        <f>Ky3!AJ33</f>
        <v>4</v>
      </c>
      <c r="G33" s="45">
        <f>Nam2!K32</f>
        <v>4</v>
      </c>
      <c r="H33" s="45"/>
      <c r="I33" s="45">
        <f>Nam2!O32</f>
        <v>3</v>
      </c>
      <c r="J33" s="45">
        <f>Nam2!Q32</f>
        <v>3</v>
      </c>
      <c r="K33" s="45">
        <f>Nam2!S32</f>
        <v>2</v>
      </c>
      <c r="L33" s="44">
        <v>4</v>
      </c>
      <c r="M33" s="44">
        <v>0</v>
      </c>
      <c r="N33" s="44" t="s">
        <v>145</v>
      </c>
      <c r="O33" s="44">
        <v>4</v>
      </c>
      <c r="P33">
        <f t="shared" si="0"/>
        <v>9</v>
      </c>
    </row>
    <row r="34" spans="1:16" ht="15">
      <c r="A34" s="43">
        <v>30</v>
      </c>
      <c r="B34" s="21" t="s">
        <v>54</v>
      </c>
      <c r="C34" s="22" t="s">
        <v>53</v>
      </c>
      <c r="D34" s="44"/>
      <c r="E34" s="44"/>
      <c r="F34" s="44"/>
      <c r="G34" s="45"/>
      <c r="H34" s="45">
        <f>Nam2!M33</f>
        <v>4</v>
      </c>
      <c r="I34" s="45">
        <f>Nam2!O33</f>
        <v>3</v>
      </c>
      <c r="J34" s="45"/>
      <c r="K34" s="45">
        <f>Nam2!S33</f>
        <v>2</v>
      </c>
      <c r="L34" s="44"/>
      <c r="M34" s="44"/>
      <c r="N34" s="44">
        <v>3</v>
      </c>
      <c r="O34" s="44">
        <v>4</v>
      </c>
      <c r="P34">
        <f t="shared" si="0"/>
        <v>5</v>
      </c>
    </row>
    <row r="35" spans="1:16" ht="15">
      <c r="A35" s="43">
        <v>31</v>
      </c>
      <c r="B35" s="21" t="s">
        <v>55</v>
      </c>
      <c r="C35" s="22" t="s">
        <v>53</v>
      </c>
      <c r="D35" s="44">
        <f>Ky3!K35</f>
        <v>4</v>
      </c>
      <c r="E35" s="44"/>
      <c r="F35" s="44">
        <f>Ky3!AJ35</f>
        <v>3</v>
      </c>
      <c r="G35" s="45"/>
      <c r="H35" s="45">
        <f>Nam2!M34</f>
        <v>4</v>
      </c>
      <c r="I35" s="45"/>
      <c r="J35" s="45"/>
      <c r="K35" s="45">
        <f>Nam2!S34</f>
        <v>2</v>
      </c>
      <c r="L35" s="44"/>
      <c r="M35" s="44"/>
      <c r="N35" s="44">
        <v>3</v>
      </c>
      <c r="O35" s="44"/>
      <c r="P35">
        <f t="shared" si="0"/>
        <v>5</v>
      </c>
    </row>
    <row r="36" spans="1:16" ht="15">
      <c r="A36" s="43">
        <v>33</v>
      </c>
      <c r="B36" s="21" t="s">
        <v>56</v>
      </c>
      <c r="C36" s="22" t="s">
        <v>53</v>
      </c>
      <c r="D36" s="44">
        <f>Ky3!K36</f>
        <v>2</v>
      </c>
      <c r="E36" s="44"/>
      <c r="F36" s="44">
        <f>Ky3!AJ36</f>
        <v>4</v>
      </c>
      <c r="G36" s="45">
        <f>Nam2!K35</f>
        <v>3</v>
      </c>
      <c r="H36" s="45">
        <f>Nam2!M35</f>
        <v>0</v>
      </c>
      <c r="I36" s="45"/>
      <c r="J36" s="45">
        <f>Nam2!Q35</f>
        <v>2</v>
      </c>
      <c r="K36" s="45">
        <f>Nam2!S35</f>
        <v>1</v>
      </c>
      <c r="L36" s="44">
        <v>4</v>
      </c>
      <c r="M36" s="44">
        <v>0</v>
      </c>
      <c r="N36" s="44" t="s">
        <v>145</v>
      </c>
      <c r="O36" s="44">
        <v>2</v>
      </c>
      <c r="P36">
        <f t="shared" si="0"/>
        <v>9</v>
      </c>
    </row>
    <row r="37" spans="1:16" ht="15">
      <c r="A37" s="43">
        <v>34</v>
      </c>
      <c r="B37" s="21" t="s">
        <v>58</v>
      </c>
      <c r="C37" s="22" t="s">
        <v>59</v>
      </c>
      <c r="D37" s="44"/>
      <c r="E37" s="44">
        <f>Ky3!W37</f>
        <v>5</v>
      </c>
      <c r="F37" s="44"/>
      <c r="G37" s="45">
        <f>Nam2!K36</f>
        <v>4</v>
      </c>
      <c r="H37" s="45">
        <f>Nam2!M36</f>
        <v>3</v>
      </c>
      <c r="I37" s="45">
        <f>Nam2!O36</f>
        <v>3</v>
      </c>
      <c r="J37" s="45">
        <f>Nam2!Q36</f>
        <v>2</v>
      </c>
      <c r="K37" s="45">
        <f>Nam2!S36</f>
        <v>4</v>
      </c>
      <c r="L37" s="44"/>
      <c r="M37" s="44">
        <v>3</v>
      </c>
      <c r="N37" s="44">
        <v>4</v>
      </c>
      <c r="O37" s="44">
        <v>4</v>
      </c>
      <c r="P37">
        <f t="shared" si="0"/>
        <v>9</v>
      </c>
    </row>
    <row r="38" spans="1:16" ht="15">
      <c r="A38" s="43">
        <v>35</v>
      </c>
      <c r="B38" s="21" t="s">
        <v>60</v>
      </c>
      <c r="C38" s="22" t="s">
        <v>61</v>
      </c>
      <c r="D38" s="44"/>
      <c r="E38" s="44"/>
      <c r="F38" s="44">
        <f>Ky3!AJ38</f>
        <v>4</v>
      </c>
      <c r="G38" s="45">
        <f>Nam2!K37</f>
        <v>3</v>
      </c>
      <c r="H38" s="45">
        <f>Nam2!M37</f>
        <v>4</v>
      </c>
      <c r="I38" s="45">
        <f>Nam2!O37</f>
        <v>3</v>
      </c>
      <c r="J38" s="45">
        <f>Nam2!Q37</f>
        <v>0</v>
      </c>
      <c r="K38" s="45">
        <f>Nam2!S37</f>
        <v>3</v>
      </c>
      <c r="L38" s="44">
        <v>4</v>
      </c>
      <c r="M38" s="44">
        <v>3</v>
      </c>
      <c r="N38" s="44">
        <v>3</v>
      </c>
      <c r="O38" s="44"/>
      <c r="P38">
        <f t="shared" si="0"/>
        <v>9</v>
      </c>
    </row>
    <row r="39" spans="1:16" ht="15">
      <c r="A39" s="43">
        <v>36</v>
      </c>
      <c r="B39" s="14" t="s">
        <v>6</v>
      </c>
      <c r="C39" s="15" t="s">
        <v>62</v>
      </c>
      <c r="D39" s="44"/>
      <c r="E39" s="44"/>
      <c r="F39" s="44">
        <f>Ky3!AJ39</f>
        <v>4</v>
      </c>
      <c r="G39" s="45"/>
      <c r="H39" s="45">
        <f>Nam2!M38</f>
        <v>4</v>
      </c>
      <c r="I39" s="45">
        <f>Nam2!O38</f>
        <v>3</v>
      </c>
      <c r="J39" s="45"/>
      <c r="K39" s="45">
        <f>Nam2!S38</f>
        <v>3</v>
      </c>
      <c r="L39" s="44"/>
      <c r="M39" s="44">
        <v>3</v>
      </c>
      <c r="N39" s="44">
        <v>3</v>
      </c>
      <c r="O39" s="44">
        <v>4</v>
      </c>
      <c r="P39">
        <f t="shared" si="0"/>
        <v>7</v>
      </c>
    </row>
    <row r="40" spans="1:16" ht="15">
      <c r="A40" s="43">
        <v>37</v>
      </c>
      <c r="B40" s="14" t="s">
        <v>63</v>
      </c>
      <c r="C40" s="15" t="s">
        <v>64</v>
      </c>
      <c r="D40" s="44">
        <f>Ky3!K40</f>
        <v>2</v>
      </c>
      <c r="E40" s="44"/>
      <c r="F40" s="44"/>
      <c r="G40" s="45"/>
      <c r="H40" s="45"/>
      <c r="I40" s="45">
        <f>Nam2!O39</f>
        <v>3</v>
      </c>
      <c r="J40" s="45"/>
      <c r="K40" s="45"/>
      <c r="L40" s="44">
        <v>4</v>
      </c>
      <c r="M40" s="44">
        <v>2</v>
      </c>
      <c r="N40" s="44"/>
      <c r="O40" s="44">
        <v>4</v>
      </c>
      <c r="P40">
        <f aca="true" t="shared" si="1" ref="P40:P63">COUNT(D40:O40)</f>
        <v>5</v>
      </c>
    </row>
    <row r="41" spans="1:16" ht="15">
      <c r="A41" s="43">
        <v>39</v>
      </c>
      <c r="B41" s="21" t="s">
        <v>67</v>
      </c>
      <c r="C41" s="22" t="s">
        <v>66</v>
      </c>
      <c r="D41" s="44"/>
      <c r="E41" s="44">
        <f>Ky3!W41</f>
        <v>5</v>
      </c>
      <c r="F41" s="44"/>
      <c r="G41" s="45">
        <f>Nam2!K40</f>
        <v>4</v>
      </c>
      <c r="H41" s="45">
        <f>Nam2!M40</f>
        <v>3</v>
      </c>
      <c r="I41" s="45">
        <f>Nam2!O40</f>
        <v>3</v>
      </c>
      <c r="J41" s="45">
        <f>Nam2!Q40</f>
        <v>3</v>
      </c>
      <c r="K41" s="45">
        <f>Nam2!S40</f>
        <v>3</v>
      </c>
      <c r="L41" s="44"/>
      <c r="M41" s="44">
        <v>2</v>
      </c>
      <c r="N41" s="44">
        <v>3</v>
      </c>
      <c r="O41" s="44">
        <v>1</v>
      </c>
      <c r="P41">
        <f t="shared" si="1"/>
        <v>9</v>
      </c>
    </row>
    <row r="42" spans="1:16" ht="15">
      <c r="A42" s="43">
        <v>40</v>
      </c>
      <c r="B42" s="21" t="s">
        <v>6</v>
      </c>
      <c r="C42" s="22" t="s">
        <v>68</v>
      </c>
      <c r="D42" s="44">
        <f>Ky3!K42</f>
        <v>1</v>
      </c>
      <c r="E42" s="44"/>
      <c r="F42" s="44">
        <f>Ky3!AJ42</f>
        <v>3</v>
      </c>
      <c r="G42" s="45">
        <f>Nam2!K41</f>
        <v>4</v>
      </c>
      <c r="H42" s="45">
        <f>Nam2!M41</f>
        <v>0</v>
      </c>
      <c r="I42" s="45">
        <f>Nam2!O41</f>
        <v>1</v>
      </c>
      <c r="J42" s="45">
        <f>Nam2!Q41</f>
        <v>3</v>
      </c>
      <c r="K42" s="45">
        <f>Nam2!S41</f>
        <v>0</v>
      </c>
      <c r="L42" s="44"/>
      <c r="M42" s="44">
        <v>3</v>
      </c>
      <c r="N42" s="44">
        <v>1</v>
      </c>
      <c r="O42" s="44"/>
      <c r="P42">
        <f t="shared" si="1"/>
        <v>9</v>
      </c>
    </row>
    <row r="43" spans="1:16" ht="15">
      <c r="A43" s="43">
        <v>41</v>
      </c>
      <c r="B43" s="21" t="s">
        <v>69</v>
      </c>
      <c r="C43" s="22" t="s">
        <v>70</v>
      </c>
      <c r="D43" s="44">
        <f>Ky3!K43</f>
        <v>4</v>
      </c>
      <c r="E43" s="44">
        <f>Ky3!W43</f>
        <v>5</v>
      </c>
      <c r="F43" s="44">
        <f>Ky3!AJ43</f>
        <v>2</v>
      </c>
      <c r="G43" s="45"/>
      <c r="H43" s="45">
        <f>Nam2!M42</f>
        <v>4</v>
      </c>
      <c r="I43" s="45">
        <f>Nam2!O42</f>
        <v>3</v>
      </c>
      <c r="J43" s="45">
        <f>Nam2!Q42</f>
        <v>2</v>
      </c>
      <c r="K43" s="45">
        <f>Nam2!S42</f>
        <v>3</v>
      </c>
      <c r="L43" s="44">
        <v>3</v>
      </c>
      <c r="M43" s="44"/>
      <c r="N43" s="44">
        <v>4</v>
      </c>
      <c r="O43" s="44">
        <v>3</v>
      </c>
      <c r="P43">
        <f t="shared" si="1"/>
        <v>10</v>
      </c>
    </row>
    <row r="44" spans="1:16" ht="15">
      <c r="A44" s="43">
        <v>42</v>
      </c>
      <c r="B44" s="21" t="s">
        <v>71</v>
      </c>
      <c r="C44" s="22" t="s">
        <v>72</v>
      </c>
      <c r="D44" s="44"/>
      <c r="E44" s="44">
        <f>Ky3!W44</f>
        <v>5</v>
      </c>
      <c r="F44" s="44">
        <f>Ky3!AJ44</f>
        <v>3</v>
      </c>
      <c r="G44" s="45">
        <f>Nam2!K43</f>
        <v>4</v>
      </c>
      <c r="H44" s="45"/>
      <c r="I44" s="45"/>
      <c r="J44" s="45"/>
      <c r="K44" s="45">
        <f>Nam2!S43</f>
        <v>3</v>
      </c>
      <c r="L44" s="44">
        <v>4</v>
      </c>
      <c r="M44" s="44">
        <v>4</v>
      </c>
      <c r="N44" s="44">
        <v>3</v>
      </c>
      <c r="O44" s="44"/>
      <c r="P44">
        <f t="shared" si="1"/>
        <v>7</v>
      </c>
    </row>
    <row r="45" spans="1:16" ht="15">
      <c r="A45" s="43">
        <v>43</v>
      </c>
      <c r="B45" s="21" t="s">
        <v>21</v>
      </c>
      <c r="C45" s="22" t="s">
        <v>73</v>
      </c>
      <c r="D45" s="44"/>
      <c r="E45" s="44"/>
      <c r="F45" s="44">
        <f>Ky3!AJ45</f>
        <v>3</v>
      </c>
      <c r="G45" s="45">
        <f>Nam2!K44</f>
        <v>4</v>
      </c>
      <c r="H45" s="45">
        <f>Nam2!M44</f>
        <v>4</v>
      </c>
      <c r="I45" s="45">
        <f>Nam2!O44</f>
        <v>3</v>
      </c>
      <c r="J45" s="45">
        <f>Nam2!Q44</f>
        <v>3</v>
      </c>
      <c r="K45" s="45"/>
      <c r="L45" s="44">
        <v>1</v>
      </c>
      <c r="M45" s="44"/>
      <c r="N45" s="44">
        <v>3</v>
      </c>
      <c r="O45" s="44"/>
      <c r="P45">
        <f t="shared" si="1"/>
        <v>7</v>
      </c>
    </row>
    <row r="46" spans="1:16" ht="15">
      <c r="A46" s="43">
        <v>44</v>
      </c>
      <c r="B46" s="21" t="s">
        <v>6</v>
      </c>
      <c r="C46" s="22" t="s">
        <v>74</v>
      </c>
      <c r="D46" s="44"/>
      <c r="E46" s="44">
        <f>Ky3!W46</f>
        <v>5</v>
      </c>
      <c r="F46" s="44">
        <f>Ky3!AJ46</f>
        <v>4</v>
      </c>
      <c r="G46" s="45"/>
      <c r="H46" s="45">
        <f>Nam2!M45</f>
        <v>0</v>
      </c>
      <c r="I46" s="45">
        <f>Nam2!O45</f>
        <v>1</v>
      </c>
      <c r="J46" s="45" t="str">
        <f>Nam2!Q45</f>
        <v>k/®</v>
      </c>
      <c r="K46" s="45">
        <f>Nam2!S45</f>
        <v>1</v>
      </c>
      <c r="L46" s="44">
        <v>2</v>
      </c>
      <c r="M46" s="44">
        <v>0</v>
      </c>
      <c r="N46" s="44">
        <v>2</v>
      </c>
      <c r="O46" s="44">
        <v>2</v>
      </c>
      <c r="P46">
        <f t="shared" si="1"/>
        <v>9</v>
      </c>
    </row>
    <row r="47" spans="1:16" ht="15">
      <c r="A47" s="43">
        <v>45</v>
      </c>
      <c r="B47" s="21" t="s">
        <v>75</v>
      </c>
      <c r="C47" s="22" t="s">
        <v>74</v>
      </c>
      <c r="D47" s="44"/>
      <c r="E47" s="44"/>
      <c r="F47" s="44"/>
      <c r="G47" s="45"/>
      <c r="H47" s="45"/>
      <c r="I47" s="45"/>
      <c r="J47" s="45"/>
      <c r="K47" s="45"/>
      <c r="L47" s="44">
        <v>4</v>
      </c>
      <c r="M47" s="44"/>
      <c r="N47" s="44"/>
      <c r="O47" s="44"/>
      <c r="P47">
        <f t="shared" si="1"/>
        <v>1</v>
      </c>
    </row>
    <row r="48" spans="1:16" ht="15">
      <c r="A48" s="43">
        <v>46</v>
      </c>
      <c r="B48" s="14" t="s">
        <v>76</v>
      </c>
      <c r="C48" s="15" t="s">
        <v>77</v>
      </c>
      <c r="D48" s="44"/>
      <c r="E48" s="44"/>
      <c r="F48" s="44">
        <f>Ky3!AJ48</f>
        <v>4</v>
      </c>
      <c r="G48" s="45"/>
      <c r="H48" s="45"/>
      <c r="I48" s="45"/>
      <c r="J48" s="45"/>
      <c r="K48" s="45">
        <f>Nam2!S47</f>
        <v>4</v>
      </c>
      <c r="L48" s="44">
        <v>3</v>
      </c>
      <c r="M48" s="44">
        <v>2</v>
      </c>
      <c r="N48" s="44"/>
      <c r="O48" s="44"/>
      <c r="P48">
        <f t="shared" si="1"/>
        <v>4</v>
      </c>
    </row>
    <row r="49" spans="1:16" ht="15">
      <c r="A49" s="43">
        <v>47</v>
      </c>
      <c r="B49" s="21" t="s">
        <v>78</v>
      </c>
      <c r="C49" s="22" t="s">
        <v>79</v>
      </c>
      <c r="D49" s="44">
        <f>Ky3!K49</f>
        <v>4</v>
      </c>
      <c r="E49" s="44"/>
      <c r="F49" s="44">
        <f>Ky3!AJ49</f>
        <v>4</v>
      </c>
      <c r="G49" s="45"/>
      <c r="H49" s="45">
        <f>Nam2!M48</f>
        <v>0</v>
      </c>
      <c r="I49" s="45">
        <f>Nam2!O48</f>
        <v>0</v>
      </c>
      <c r="J49" s="45" t="str">
        <f>Nam2!Q48</f>
        <v>k/®</v>
      </c>
      <c r="K49" s="45">
        <f>Nam2!S48</f>
        <v>0</v>
      </c>
      <c r="L49" s="44">
        <v>2</v>
      </c>
      <c r="M49" s="44">
        <v>0</v>
      </c>
      <c r="N49" s="44">
        <v>3</v>
      </c>
      <c r="O49" s="44">
        <v>3</v>
      </c>
      <c r="P49">
        <f t="shared" si="1"/>
        <v>9</v>
      </c>
    </row>
    <row r="50" spans="1:16" ht="15">
      <c r="A50" s="43">
        <v>48</v>
      </c>
      <c r="B50" s="21" t="s">
        <v>80</v>
      </c>
      <c r="C50" s="22" t="s">
        <v>81</v>
      </c>
      <c r="D50" s="44">
        <f>Ky3!K50</f>
        <v>4</v>
      </c>
      <c r="E50" s="44"/>
      <c r="F50" s="44">
        <f>Ky3!AJ50</f>
        <v>3</v>
      </c>
      <c r="G50" s="45"/>
      <c r="H50" s="45">
        <f>Nam2!M49</f>
        <v>4</v>
      </c>
      <c r="I50" s="45">
        <f>Nam2!O49</f>
        <v>1</v>
      </c>
      <c r="J50" s="45"/>
      <c r="K50" s="45">
        <f>Nam2!S49</f>
        <v>2</v>
      </c>
      <c r="L50" s="44"/>
      <c r="M50" s="44">
        <v>3</v>
      </c>
      <c r="N50" s="44"/>
      <c r="O50" s="44">
        <v>1</v>
      </c>
      <c r="P50">
        <f t="shared" si="1"/>
        <v>7</v>
      </c>
    </row>
    <row r="51" spans="1:16" ht="15">
      <c r="A51" s="43">
        <v>49</v>
      </c>
      <c r="B51" s="14" t="s">
        <v>82</v>
      </c>
      <c r="C51" s="15" t="s">
        <v>83</v>
      </c>
      <c r="D51" s="44">
        <f>Ky3!K51</f>
        <v>3</v>
      </c>
      <c r="E51" s="44">
        <f>Ky3!W51</f>
        <v>5</v>
      </c>
      <c r="F51" s="44">
        <f>Ky3!AJ51</f>
        <v>3</v>
      </c>
      <c r="G51" s="45">
        <f>Nam2!K50</f>
        <v>4</v>
      </c>
      <c r="H51" s="45"/>
      <c r="I51" s="45">
        <f>Nam2!O50</f>
        <v>3</v>
      </c>
      <c r="J51" s="45">
        <f>Nam2!Q50</f>
        <v>2</v>
      </c>
      <c r="K51" s="45">
        <f>Nam2!S50</f>
        <v>2</v>
      </c>
      <c r="L51" s="44">
        <v>2</v>
      </c>
      <c r="M51" s="44">
        <v>0</v>
      </c>
      <c r="N51" s="44" t="s">
        <v>145</v>
      </c>
      <c r="O51" s="44">
        <v>1</v>
      </c>
      <c r="P51">
        <f t="shared" si="1"/>
        <v>10</v>
      </c>
    </row>
    <row r="52" spans="1:16" ht="15">
      <c r="A52" s="43">
        <v>50</v>
      </c>
      <c r="B52" s="21" t="s">
        <v>84</v>
      </c>
      <c r="C52" s="22" t="s">
        <v>85</v>
      </c>
      <c r="D52" s="44">
        <f>Ky3!K52</f>
        <v>3</v>
      </c>
      <c r="E52" s="44"/>
      <c r="F52" s="44">
        <f>Ky3!AJ52</f>
        <v>4</v>
      </c>
      <c r="G52" s="45">
        <f>Nam2!K51</f>
        <v>4</v>
      </c>
      <c r="H52" s="45"/>
      <c r="I52" s="45">
        <f>Nam2!O51</f>
        <v>3</v>
      </c>
      <c r="J52" s="45">
        <f>Nam2!Q51</f>
        <v>3</v>
      </c>
      <c r="K52" s="45">
        <f>Nam2!S51</f>
        <v>3</v>
      </c>
      <c r="L52" s="44">
        <v>2</v>
      </c>
      <c r="M52" s="44"/>
      <c r="N52" s="44" t="s">
        <v>145</v>
      </c>
      <c r="O52" s="44">
        <v>3</v>
      </c>
      <c r="P52">
        <f t="shared" si="1"/>
        <v>8</v>
      </c>
    </row>
    <row r="53" spans="1:16" ht="15">
      <c r="A53" s="43">
        <v>51</v>
      </c>
      <c r="B53" s="21" t="s">
        <v>86</v>
      </c>
      <c r="C53" s="22" t="s">
        <v>87</v>
      </c>
      <c r="D53" s="44"/>
      <c r="E53" s="44"/>
      <c r="F53" s="44">
        <f>Ky3!AJ53</f>
        <v>4</v>
      </c>
      <c r="G53" s="45">
        <f>Nam2!K52</f>
        <v>3</v>
      </c>
      <c r="H53" s="45">
        <f>Nam2!M52</f>
        <v>4</v>
      </c>
      <c r="I53" s="45">
        <f>Nam2!O52</f>
        <v>1</v>
      </c>
      <c r="J53" s="45">
        <f>Nam2!Q52</f>
        <v>5</v>
      </c>
      <c r="K53" s="45">
        <f>Nam2!S52</f>
        <v>2</v>
      </c>
      <c r="L53" s="44"/>
      <c r="M53" s="44">
        <v>4</v>
      </c>
      <c r="N53" s="44">
        <v>3</v>
      </c>
      <c r="O53" s="44">
        <v>3</v>
      </c>
      <c r="P53">
        <f t="shared" si="1"/>
        <v>9</v>
      </c>
    </row>
    <row r="54" spans="1:16" ht="15">
      <c r="A54" s="43">
        <v>52</v>
      </c>
      <c r="B54" s="21" t="s">
        <v>88</v>
      </c>
      <c r="C54" s="22" t="s">
        <v>89</v>
      </c>
      <c r="D54" s="44"/>
      <c r="E54" s="44">
        <f>Ky3!W54</f>
        <v>5</v>
      </c>
      <c r="F54" s="44">
        <f>Ky3!AJ54</f>
        <v>4</v>
      </c>
      <c r="G54" s="45"/>
      <c r="H54" s="45">
        <f>Nam2!M53</f>
        <v>0</v>
      </c>
      <c r="I54" s="45"/>
      <c r="J54" s="45">
        <f>Nam2!Q53</f>
        <v>3</v>
      </c>
      <c r="K54" s="45">
        <f>Nam2!S53</f>
        <v>2</v>
      </c>
      <c r="L54" s="44"/>
      <c r="M54" s="44"/>
      <c r="N54" s="44">
        <v>1</v>
      </c>
      <c r="O54" s="44">
        <v>3</v>
      </c>
      <c r="P54">
        <f t="shared" si="1"/>
        <v>7</v>
      </c>
    </row>
    <row r="55" spans="1:16" ht="15">
      <c r="A55" s="43">
        <v>53</v>
      </c>
      <c r="B55" s="14" t="s">
        <v>76</v>
      </c>
      <c r="C55" s="15" t="s">
        <v>90</v>
      </c>
      <c r="D55" s="44">
        <f>Ky3!K55</f>
        <v>4</v>
      </c>
      <c r="E55" s="44"/>
      <c r="F55" s="44">
        <f>Ky3!AJ55</f>
        <v>3</v>
      </c>
      <c r="G55" s="45"/>
      <c r="H55" s="45"/>
      <c r="I55" s="45"/>
      <c r="J55" s="45"/>
      <c r="K55" s="45"/>
      <c r="L55" s="44">
        <v>4</v>
      </c>
      <c r="M55" s="44"/>
      <c r="N55" s="44">
        <v>1</v>
      </c>
      <c r="O55" s="44"/>
      <c r="P55">
        <f t="shared" si="1"/>
        <v>4</v>
      </c>
    </row>
    <row r="56" spans="1:16" ht="15">
      <c r="A56" s="43">
        <v>54</v>
      </c>
      <c r="B56" s="21" t="s">
        <v>91</v>
      </c>
      <c r="C56" s="22" t="s">
        <v>92</v>
      </c>
      <c r="D56" s="44"/>
      <c r="E56" s="44"/>
      <c r="F56" s="44">
        <f>Ky3!AJ56</f>
        <v>4</v>
      </c>
      <c r="G56" s="45">
        <f>Nam2!K55</f>
        <v>3</v>
      </c>
      <c r="H56" s="45"/>
      <c r="I56" s="45">
        <f>Nam2!O55</f>
        <v>3</v>
      </c>
      <c r="J56" s="45">
        <f>Nam2!Q55</f>
        <v>3</v>
      </c>
      <c r="K56" s="45">
        <f>Nam2!S55</f>
        <v>4</v>
      </c>
      <c r="L56" s="44">
        <v>3</v>
      </c>
      <c r="M56" s="44">
        <v>0</v>
      </c>
      <c r="N56" s="44">
        <v>3</v>
      </c>
      <c r="O56" s="44">
        <v>4</v>
      </c>
      <c r="P56">
        <f t="shared" si="1"/>
        <v>9</v>
      </c>
    </row>
    <row r="57" spans="1:16" ht="15">
      <c r="A57" s="43">
        <v>55</v>
      </c>
      <c r="B57" s="21" t="s">
        <v>35</v>
      </c>
      <c r="C57" s="22" t="s">
        <v>92</v>
      </c>
      <c r="D57" s="44"/>
      <c r="E57" s="44"/>
      <c r="F57" s="44">
        <f>Ky3!AJ57</f>
        <v>3</v>
      </c>
      <c r="G57" s="45">
        <f>Nam2!K56</f>
        <v>3</v>
      </c>
      <c r="H57" s="45"/>
      <c r="I57" s="45">
        <f>Nam2!O56</f>
        <v>3</v>
      </c>
      <c r="J57" s="45">
        <f>Nam2!Q56</f>
        <v>2</v>
      </c>
      <c r="K57" s="45">
        <f>Nam2!S56</f>
        <v>2</v>
      </c>
      <c r="L57" s="44">
        <v>0</v>
      </c>
      <c r="M57" s="44">
        <v>0</v>
      </c>
      <c r="N57" s="44" t="s">
        <v>145</v>
      </c>
      <c r="O57" s="44">
        <v>1</v>
      </c>
      <c r="P57">
        <f t="shared" si="1"/>
        <v>8</v>
      </c>
    </row>
    <row r="58" spans="1:16" ht="15">
      <c r="A58" s="43">
        <v>56</v>
      </c>
      <c r="B58" s="21" t="s">
        <v>93</v>
      </c>
      <c r="C58" s="22" t="s">
        <v>94</v>
      </c>
      <c r="D58" s="44"/>
      <c r="E58" s="44"/>
      <c r="F58" s="44"/>
      <c r="G58" s="45"/>
      <c r="H58" s="45">
        <f>Nam2!M57</f>
        <v>4</v>
      </c>
      <c r="I58" s="45">
        <f>Nam2!O57</f>
        <v>3</v>
      </c>
      <c r="J58" s="45"/>
      <c r="K58" s="45">
        <f>Nam2!S57</f>
        <v>3</v>
      </c>
      <c r="L58" s="44">
        <v>3</v>
      </c>
      <c r="M58" s="44">
        <v>4</v>
      </c>
      <c r="N58" s="44"/>
      <c r="O58" s="44">
        <v>3</v>
      </c>
      <c r="P58">
        <f t="shared" si="1"/>
        <v>6</v>
      </c>
    </row>
    <row r="59" spans="1:16" ht="15">
      <c r="A59" s="43">
        <v>57</v>
      </c>
      <c r="B59" s="14" t="s">
        <v>95</v>
      </c>
      <c r="C59" s="15" t="s">
        <v>96</v>
      </c>
      <c r="D59" s="44"/>
      <c r="E59" s="44"/>
      <c r="F59" s="44"/>
      <c r="G59" s="45"/>
      <c r="H59" s="45"/>
      <c r="I59" s="45">
        <f>Nam2!O58</f>
        <v>1</v>
      </c>
      <c r="J59" s="45"/>
      <c r="K59" s="45">
        <f>Nam2!S58</f>
        <v>3</v>
      </c>
      <c r="L59" s="44">
        <v>2</v>
      </c>
      <c r="M59" s="44">
        <v>1</v>
      </c>
      <c r="N59" s="44">
        <v>1</v>
      </c>
      <c r="O59" s="44"/>
      <c r="P59">
        <f t="shared" si="1"/>
        <v>5</v>
      </c>
    </row>
    <row r="60" spans="1:16" ht="15">
      <c r="A60" s="43">
        <v>58</v>
      </c>
      <c r="B60" s="21" t="s">
        <v>97</v>
      </c>
      <c r="C60" s="22" t="s">
        <v>98</v>
      </c>
      <c r="D60" s="44"/>
      <c r="E60" s="44"/>
      <c r="F60" s="44">
        <f>Ky3!AJ60</f>
        <v>4</v>
      </c>
      <c r="G60" s="45">
        <f>Nam2!K59</f>
        <v>4</v>
      </c>
      <c r="H60" s="45"/>
      <c r="I60" s="45">
        <f>Nam2!O59</f>
        <v>3</v>
      </c>
      <c r="J60" s="45">
        <f>Nam2!Q59</f>
        <v>3</v>
      </c>
      <c r="K60" s="45"/>
      <c r="L60" s="44">
        <v>3</v>
      </c>
      <c r="M60" s="44">
        <v>3</v>
      </c>
      <c r="N60" s="44">
        <v>3</v>
      </c>
      <c r="O60" s="44">
        <v>4</v>
      </c>
      <c r="P60">
        <f t="shared" si="1"/>
        <v>8</v>
      </c>
    </row>
    <row r="61" spans="1:16" ht="15">
      <c r="A61" s="43">
        <v>59</v>
      </c>
      <c r="B61" s="21" t="s">
        <v>55</v>
      </c>
      <c r="C61" s="22" t="s">
        <v>98</v>
      </c>
      <c r="D61" s="44">
        <f>Ky3!K61</f>
        <v>2</v>
      </c>
      <c r="E61" s="44"/>
      <c r="F61" s="44">
        <f>Ky3!AJ61</f>
        <v>0</v>
      </c>
      <c r="G61" s="45">
        <f>Nam2!K60</f>
        <v>2</v>
      </c>
      <c r="H61" s="45">
        <f>Nam2!M60</f>
        <v>0</v>
      </c>
      <c r="I61" s="45"/>
      <c r="J61" s="45"/>
      <c r="K61" s="45">
        <f>Nam2!S60</f>
        <v>0</v>
      </c>
      <c r="L61" s="44">
        <v>2</v>
      </c>
      <c r="M61" s="44">
        <v>0</v>
      </c>
      <c r="N61" s="44" t="s">
        <v>145</v>
      </c>
      <c r="O61" s="44"/>
      <c r="P61">
        <f t="shared" si="1"/>
        <v>7</v>
      </c>
    </row>
    <row r="62" spans="1:16" ht="15">
      <c r="A62" s="43">
        <v>60</v>
      </c>
      <c r="B62" s="21" t="s">
        <v>41</v>
      </c>
      <c r="C62" s="22" t="s">
        <v>98</v>
      </c>
      <c r="D62" s="44"/>
      <c r="E62" s="44">
        <f>Ky3!W62</f>
        <v>5</v>
      </c>
      <c r="F62" s="44">
        <f>Ky3!AJ62</f>
        <v>3</v>
      </c>
      <c r="G62" s="45">
        <f>Nam2!K61</f>
        <v>0</v>
      </c>
      <c r="H62" s="45">
        <f>Nam2!M61</f>
        <v>0</v>
      </c>
      <c r="I62" s="45">
        <f>Nam2!O61</f>
        <v>0</v>
      </c>
      <c r="J62" s="45"/>
      <c r="K62" s="45">
        <f>Nam2!S61</f>
        <v>0</v>
      </c>
      <c r="L62" s="44">
        <v>0</v>
      </c>
      <c r="M62" s="44">
        <v>0</v>
      </c>
      <c r="N62" s="44">
        <v>1</v>
      </c>
      <c r="O62" s="44"/>
      <c r="P62">
        <f t="shared" si="1"/>
        <v>9</v>
      </c>
    </row>
    <row r="63" spans="1:16" ht="15">
      <c r="A63" s="43">
        <v>62</v>
      </c>
      <c r="B63" s="122" t="s">
        <v>6</v>
      </c>
      <c r="C63" s="123" t="s">
        <v>36</v>
      </c>
      <c r="D63" s="44"/>
      <c r="E63" s="44"/>
      <c r="F63" s="44">
        <f>Ky3!AJ63</f>
        <v>0</v>
      </c>
      <c r="G63" s="45">
        <f>Nam2!K62</f>
        <v>4</v>
      </c>
      <c r="H63" s="45">
        <f>Nam2!M62</f>
        <v>3</v>
      </c>
      <c r="I63" s="45">
        <f>Nam2!O62</f>
        <v>0</v>
      </c>
      <c r="J63" s="45" t="str">
        <f>Nam2!Q62</f>
        <v>k/®</v>
      </c>
      <c r="K63" s="45">
        <f>Nam2!S62</f>
        <v>2</v>
      </c>
      <c r="L63" s="44">
        <v>2</v>
      </c>
      <c r="M63" s="44">
        <v>2</v>
      </c>
      <c r="N63" s="44"/>
      <c r="O63" s="44"/>
      <c r="P63">
        <f t="shared" si="1"/>
        <v>7</v>
      </c>
    </row>
    <row r="64" spans="4:16" ht="15">
      <c r="D64">
        <f aca="true" t="shared" si="2" ref="D64:O64">COUNT(D8:D63)</f>
        <v>20</v>
      </c>
      <c r="E64">
        <f t="shared" si="2"/>
        <v>17</v>
      </c>
      <c r="F64">
        <f t="shared" si="2"/>
        <v>39</v>
      </c>
      <c r="G64">
        <f t="shared" si="2"/>
        <v>33</v>
      </c>
      <c r="H64">
        <f t="shared" si="2"/>
        <v>38</v>
      </c>
      <c r="I64">
        <f t="shared" si="2"/>
        <v>45</v>
      </c>
      <c r="J64">
        <f t="shared" si="2"/>
        <v>19</v>
      </c>
      <c r="K64">
        <f t="shared" si="2"/>
        <v>48</v>
      </c>
      <c r="L64">
        <f t="shared" si="2"/>
        <v>34</v>
      </c>
      <c r="M64">
        <f t="shared" si="2"/>
        <v>45</v>
      </c>
      <c r="N64">
        <f t="shared" si="2"/>
        <v>28</v>
      </c>
      <c r="O64">
        <f t="shared" si="2"/>
        <v>33</v>
      </c>
      <c r="P64">
        <f>SUM(P8:P63)</f>
        <v>399</v>
      </c>
    </row>
  </sheetData>
  <sheetProtection/>
  <mergeCells count="3">
    <mergeCell ref="C6:C7"/>
    <mergeCell ref="A6:A7"/>
    <mergeCell ref="B6:B7"/>
  </mergeCells>
  <printOptions/>
  <pageMargins left="0.75" right="0.75" top="0.62" bottom="0.58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7"/>
  <sheetViews>
    <sheetView zoomScalePageLayoutView="0" workbookViewId="0" topLeftCell="A112">
      <selection activeCell="C153" sqref="C153"/>
    </sheetView>
  </sheetViews>
  <sheetFormatPr defaultColWidth="8.796875" defaultRowHeight="15"/>
  <cols>
    <col min="1" max="1" width="4.09765625" style="0" customWidth="1"/>
    <col min="2" max="2" width="6" style="0" customWidth="1"/>
    <col min="3" max="3" width="18" style="0" customWidth="1"/>
    <col min="4" max="4" width="9.09765625" style="0" customWidth="1"/>
    <col min="5" max="5" width="8.09765625" style="0" customWidth="1"/>
    <col min="6" max="6" width="8.8984375" style="0" customWidth="1"/>
    <col min="7" max="7" width="8.69921875" style="0" customWidth="1"/>
    <col min="8" max="8" width="7.19921875" style="0" customWidth="1"/>
    <col min="10" max="10" width="10.09765625" style="0" customWidth="1"/>
  </cols>
  <sheetData>
    <row r="1" ht="21.75">
      <c r="A1" s="140" t="s">
        <v>148</v>
      </c>
    </row>
    <row r="2" ht="18">
      <c r="A2" s="141" t="s">
        <v>170</v>
      </c>
    </row>
    <row r="3" ht="15.75">
      <c r="A3" s="142"/>
    </row>
    <row r="4" spans="1:9" ht="21.75" customHeight="1">
      <c r="A4" s="360" t="s">
        <v>168</v>
      </c>
      <c r="B4" s="360"/>
      <c r="C4" s="360"/>
      <c r="D4" s="361" t="s">
        <v>169</v>
      </c>
      <c r="E4" s="361"/>
      <c r="F4" s="361"/>
      <c r="G4" s="361"/>
      <c r="H4" s="361"/>
      <c r="I4" s="361"/>
    </row>
    <row r="5" spans="1:10" ht="24" customHeight="1">
      <c r="A5" s="360" t="s">
        <v>149</v>
      </c>
      <c r="B5" s="360"/>
      <c r="C5" s="360"/>
      <c r="D5" s="361" t="s">
        <v>150</v>
      </c>
      <c r="E5" s="361"/>
      <c r="F5" s="361"/>
      <c r="G5" s="361"/>
      <c r="H5" s="361"/>
      <c r="I5" s="361"/>
      <c r="J5" s="361"/>
    </row>
    <row r="6" ht="15">
      <c r="A6" s="143"/>
    </row>
    <row r="7" spans="1:10" ht="16.5">
      <c r="A7" s="355" t="s">
        <v>151</v>
      </c>
      <c r="B7" s="355" t="s">
        <v>113</v>
      </c>
      <c r="C7" s="356" t="s">
        <v>153</v>
      </c>
      <c r="D7" s="358" t="s">
        <v>115</v>
      </c>
      <c r="E7" s="312" t="s">
        <v>154</v>
      </c>
      <c r="F7" s="363" t="s">
        <v>155</v>
      </c>
      <c r="G7" s="364" t="s">
        <v>156</v>
      </c>
      <c r="H7" s="354" t="s">
        <v>157</v>
      </c>
      <c r="I7" s="354"/>
      <c r="J7" s="348" t="s">
        <v>158</v>
      </c>
    </row>
    <row r="8" spans="1:10" ht="14.25" customHeight="1">
      <c r="A8" s="355"/>
      <c r="B8" s="355"/>
      <c r="C8" s="356"/>
      <c r="D8" s="358"/>
      <c r="E8" s="314"/>
      <c r="F8" s="363"/>
      <c r="G8" s="364"/>
      <c r="H8" s="144" t="s">
        <v>159</v>
      </c>
      <c r="I8" s="144" t="s">
        <v>160</v>
      </c>
      <c r="J8" s="348"/>
    </row>
    <row r="9" spans="1:10" ht="18" customHeight="1">
      <c r="A9" s="145">
        <v>1</v>
      </c>
      <c r="B9" s="146">
        <v>1</v>
      </c>
      <c r="C9" s="99" t="s">
        <v>4</v>
      </c>
      <c r="D9" s="100" t="s">
        <v>5</v>
      </c>
      <c r="E9" s="149"/>
      <c r="F9" s="150"/>
      <c r="G9" s="151"/>
      <c r="H9" s="151"/>
      <c r="I9" s="151"/>
      <c r="J9" s="151"/>
    </row>
    <row r="10" spans="1:10" ht="18" customHeight="1">
      <c r="A10" s="145">
        <v>2</v>
      </c>
      <c r="B10" s="146">
        <v>2</v>
      </c>
      <c r="C10" s="99" t="s">
        <v>10</v>
      </c>
      <c r="D10" s="100" t="s">
        <v>11</v>
      </c>
      <c r="E10" s="149"/>
      <c r="F10" s="150"/>
      <c r="G10" s="152"/>
      <c r="H10" s="152"/>
      <c r="I10" s="152"/>
      <c r="J10" s="152"/>
    </row>
    <row r="11" spans="1:10" ht="18" customHeight="1">
      <c r="A11" s="145">
        <v>3</v>
      </c>
      <c r="B11" s="146">
        <v>3</v>
      </c>
      <c r="C11" s="99" t="s">
        <v>6</v>
      </c>
      <c r="D11" s="100" t="s">
        <v>13</v>
      </c>
      <c r="E11" s="149"/>
      <c r="F11" s="150"/>
      <c r="G11" s="152"/>
      <c r="H11" s="152"/>
      <c r="I11" s="152"/>
      <c r="J11" s="152"/>
    </row>
    <row r="12" spans="1:10" ht="18" customHeight="1">
      <c r="A12" s="145">
        <v>4</v>
      </c>
      <c r="B12" s="146">
        <v>4</v>
      </c>
      <c r="C12" s="99" t="s">
        <v>14</v>
      </c>
      <c r="D12" s="100" t="s">
        <v>13</v>
      </c>
      <c r="E12" s="149"/>
      <c r="F12" s="150"/>
      <c r="G12" s="152"/>
      <c r="H12" s="152"/>
      <c r="I12" s="152"/>
      <c r="J12" s="152"/>
    </row>
    <row r="13" spans="1:10" ht="18" customHeight="1">
      <c r="A13" s="145">
        <v>5</v>
      </c>
      <c r="B13" s="146">
        <v>5</v>
      </c>
      <c r="C13" s="99" t="s">
        <v>15</v>
      </c>
      <c r="D13" s="100" t="s">
        <v>16</v>
      </c>
      <c r="E13" s="149"/>
      <c r="F13" s="150"/>
      <c r="G13" s="152"/>
      <c r="H13" s="152"/>
      <c r="I13" s="152"/>
      <c r="J13" s="152"/>
    </row>
    <row r="14" spans="1:10" ht="18" customHeight="1">
      <c r="A14" s="145">
        <v>6</v>
      </c>
      <c r="B14" s="146">
        <v>6</v>
      </c>
      <c r="C14" s="99" t="s">
        <v>17</v>
      </c>
      <c r="D14" s="100" t="s">
        <v>18</v>
      </c>
      <c r="E14" s="149"/>
      <c r="F14" s="150"/>
      <c r="G14" s="152"/>
      <c r="H14" s="152"/>
      <c r="I14" s="152"/>
      <c r="J14" s="152"/>
    </row>
    <row r="15" spans="1:10" ht="18" customHeight="1">
      <c r="A15" s="145">
        <v>7</v>
      </c>
      <c r="B15" s="146">
        <v>7</v>
      </c>
      <c r="C15" s="122" t="s">
        <v>19</v>
      </c>
      <c r="D15" s="123" t="s">
        <v>20</v>
      </c>
      <c r="E15" s="149"/>
      <c r="F15" s="150"/>
      <c r="G15" s="152"/>
      <c r="H15" s="152"/>
      <c r="I15" s="152"/>
      <c r="J15" s="152"/>
    </row>
    <row r="16" spans="1:10" ht="18" customHeight="1">
      <c r="A16" s="145">
        <v>8</v>
      </c>
      <c r="B16" s="146">
        <v>8</v>
      </c>
      <c r="C16" s="99" t="s">
        <v>21</v>
      </c>
      <c r="D16" s="100" t="s">
        <v>20</v>
      </c>
      <c r="E16" s="149"/>
      <c r="F16" s="150"/>
      <c r="G16" s="152"/>
      <c r="H16" s="152"/>
      <c r="I16" s="152"/>
      <c r="J16" s="152"/>
    </row>
    <row r="17" spans="1:10" ht="18" customHeight="1">
      <c r="A17" s="145">
        <v>9</v>
      </c>
      <c r="B17" s="146">
        <v>9</v>
      </c>
      <c r="C17" s="99" t="s">
        <v>28</v>
      </c>
      <c r="D17" s="100" t="s">
        <v>27</v>
      </c>
      <c r="E17" s="149"/>
      <c r="F17" s="150"/>
      <c r="G17" s="152"/>
      <c r="H17" s="152"/>
      <c r="I17" s="152"/>
      <c r="J17" s="152"/>
    </row>
    <row r="18" spans="1:10" ht="18" customHeight="1">
      <c r="A18" s="145">
        <v>10</v>
      </c>
      <c r="B18" s="146">
        <v>10</v>
      </c>
      <c r="C18" s="99" t="s">
        <v>33</v>
      </c>
      <c r="D18" s="100" t="s">
        <v>34</v>
      </c>
      <c r="E18" s="149"/>
      <c r="F18" s="150"/>
      <c r="G18" s="152"/>
      <c r="H18" s="152"/>
      <c r="I18" s="152"/>
      <c r="J18" s="152"/>
    </row>
    <row r="19" spans="1:10" ht="18" customHeight="1">
      <c r="A19" s="145">
        <v>11</v>
      </c>
      <c r="B19" s="146">
        <v>11</v>
      </c>
      <c r="C19" s="99" t="s">
        <v>35</v>
      </c>
      <c r="D19" s="100" t="s">
        <v>36</v>
      </c>
      <c r="E19" s="149"/>
      <c r="F19" s="150"/>
      <c r="G19" s="152"/>
      <c r="H19" s="152"/>
      <c r="I19" s="152"/>
      <c r="J19" s="152"/>
    </row>
    <row r="20" spans="1:10" ht="18" customHeight="1">
      <c r="A20" s="145">
        <v>12</v>
      </c>
      <c r="B20" s="146">
        <v>12</v>
      </c>
      <c r="C20" s="101" t="s">
        <v>37</v>
      </c>
      <c r="D20" s="102" t="s">
        <v>38</v>
      </c>
      <c r="E20" s="149"/>
      <c r="F20" s="150"/>
      <c r="G20" s="152"/>
      <c r="H20" s="152"/>
      <c r="I20" s="152"/>
      <c r="J20" s="152"/>
    </row>
    <row r="21" spans="1:10" ht="18" customHeight="1">
      <c r="A21" s="145">
        <v>13</v>
      </c>
      <c r="B21" s="146">
        <v>13</v>
      </c>
      <c r="C21" s="101" t="s">
        <v>41</v>
      </c>
      <c r="D21" s="102" t="s">
        <v>42</v>
      </c>
      <c r="E21" s="149"/>
      <c r="F21" s="150"/>
      <c r="G21" s="152"/>
      <c r="H21" s="152"/>
      <c r="I21" s="152"/>
      <c r="J21" s="152"/>
    </row>
    <row r="22" spans="1:10" ht="18" customHeight="1">
      <c r="A22" s="145">
        <v>14</v>
      </c>
      <c r="B22" s="146">
        <v>14</v>
      </c>
      <c r="C22" s="99" t="s">
        <v>43</v>
      </c>
      <c r="D22" s="100" t="s">
        <v>44</v>
      </c>
      <c r="E22" s="149"/>
      <c r="F22" s="150"/>
      <c r="G22" s="152"/>
      <c r="H22" s="152"/>
      <c r="I22" s="152"/>
      <c r="J22" s="152"/>
    </row>
    <row r="23" spans="1:10" ht="18" customHeight="1">
      <c r="A23" s="145">
        <v>15</v>
      </c>
      <c r="B23" s="146">
        <v>15</v>
      </c>
      <c r="C23" s="99" t="s">
        <v>48</v>
      </c>
      <c r="D23" s="100" t="s">
        <v>49</v>
      </c>
      <c r="E23" s="149"/>
      <c r="F23" s="150"/>
      <c r="G23" s="152"/>
      <c r="H23" s="152"/>
      <c r="I23" s="152"/>
      <c r="J23" s="152"/>
    </row>
    <row r="24" spans="1:10" ht="18" customHeight="1">
      <c r="A24" s="145">
        <v>16</v>
      </c>
      <c r="B24" s="146">
        <v>16</v>
      </c>
      <c r="C24" s="99" t="s">
        <v>50</v>
      </c>
      <c r="D24" s="100" t="s">
        <v>51</v>
      </c>
      <c r="E24" s="149"/>
      <c r="F24" s="150"/>
      <c r="G24" s="152"/>
      <c r="H24" s="152"/>
      <c r="I24" s="152"/>
      <c r="J24" s="152"/>
    </row>
    <row r="25" spans="1:10" ht="18" customHeight="1">
      <c r="A25" s="145">
        <v>17</v>
      </c>
      <c r="B25" s="146">
        <v>17</v>
      </c>
      <c r="C25" s="99" t="s">
        <v>52</v>
      </c>
      <c r="D25" s="100" t="s">
        <v>53</v>
      </c>
      <c r="E25" s="149"/>
      <c r="F25" s="150"/>
      <c r="G25" s="152"/>
      <c r="H25" s="152"/>
      <c r="I25" s="152"/>
      <c r="J25" s="152"/>
    </row>
    <row r="26" spans="1:10" ht="18" customHeight="1">
      <c r="A26" s="145">
        <v>18</v>
      </c>
      <c r="B26" s="146">
        <v>18</v>
      </c>
      <c r="C26" s="99" t="s">
        <v>55</v>
      </c>
      <c r="D26" s="100" t="s">
        <v>53</v>
      </c>
      <c r="E26" s="149"/>
      <c r="F26" s="150"/>
      <c r="G26" s="152"/>
      <c r="H26" s="152"/>
      <c r="I26" s="152"/>
      <c r="J26" s="152"/>
    </row>
    <row r="27" spans="1:10" ht="18" customHeight="1">
      <c r="A27" s="145">
        <v>19</v>
      </c>
      <c r="B27" s="146">
        <v>19</v>
      </c>
      <c r="C27" s="99" t="s">
        <v>56</v>
      </c>
      <c r="D27" s="100" t="s">
        <v>53</v>
      </c>
      <c r="E27" s="149"/>
      <c r="F27" s="150"/>
      <c r="G27" s="152"/>
      <c r="H27" s="152"/>
      <c r="I27" s="152"/>
      <c r="J27" s="152"/>
    </row>
    <row r="28" spans="1:10" ht="18" customHeight="1">
      <c r="A28" s="145">
        <v>20</v>
      </c>
      <c r="B28" s="146">
        <v>20</v>
      </c>
      <c r="C28" s="99" t="s">
        <v>60</v>
      </c>
      <c r="D28" s="100" t="s">
        <v>61</v>
      </c>
      <c r="E28" s="149"/>
      <c r="F28" s="150"/>
      <c r="G28" s="152"/>
      <c r="H28" s="152"/>
      <c r="I28" s="152"/>
      <c r="J28" s="152"/>
    </row>
    <row r="29" spans="1:10" ht="18" customHeight="1">
      <c r="A29" s="145">
        <v>21</v>
      </c>
      <c r="B29" s="146">
        <v>21</v>
      </c>
      <c r="C29" s="101" t="s">
        <v>6</v>
      </c>
      <c r="D29" s="102" t="s">
        <v>62</v>
      </c>
      <c r="E29" s="149"/>
      <c r="F29" s="150"/>
      <c r="G29" s="152"/>
      <c r="H29" s="152"/>
      <c r="I29" s="152"/>
      <c r="J29" s="152"/>
    </row>
    <row r="30" spans="1:10" ht="18" customHeight="1">
      <c r="A30" s="145">
        <v>22</v>
      </c>
      <c r="B30" s="146">
        <v>22</v>
      </c>
      <c r="C30" s="99" t="s">
        <v>6</v>
      </c>
      <c r="D30" s="100" t="s">
        <v>68</v>
      </c>
      <c r="E30" s="149"/>
      <c r="F30" s="150"/>
      <c r="G30" s="152"/>
      <c r="H30" s="152"/>
      <c r="I30" s="152"/>
      <c r="J30" s="152"/>
    </row>
    <row r="31" spans="1:10" ht="18" customHeight="1">
      <c r="A31" s="145">
        <v>23</v>
      </c>
      <c r="B31" s="146">
        <v>23</v>
      </c>
      <c r="C31" s="99" t="s">
        <v>69</v>
      </c>
      <c r="D31" s="100" t="s">
        <v>70</v>
      </c>
      <c r="E31" s="149"/>
      <c r="F31" s="150"/>
      <c r="G31" s="152"/>
      <c r="H31" s="152"/>
      <c r="I31" s="152"/>
      <c r="J31" s="152"/>
    </row>
    <row r="32" spans="1:10" ht="18" customHeight="1">
      <c r="A32" s="145">
        <v>24</v>
      </c>
      <c r="B32" s="146">
        <v>24</v>
      </c>
      <c r="C32" s="99" t="s">
        <v>71</v>
      </c>
      <c r="D32" s="100" t="s">
        <v>72</v>
      </c>
      <c r="E32" s="149"/>
      <c r="F32" s="150"/>
      <c r="G32" s="152"/>
      <c r="H32" s="152"/>
      <c r="I32" s="152"/>
      <c r="J32" s="152"/>
    </row>
    <row r="33" spans="1:10" ht="18" customHeight="1">
      <c r="A33" s="145">
        <v>25</v>
      </c>
      <c r="B33" s="146">
        <v>25</v>
      </c>
      <c r="C33" s="99" t="s">
        <v>21</v>
      </c>
      <c r="D33" s="100" t="s">
        <v>73</v>
      </c>
      <c r="E33" s="149"/>
      <c r="F33" s="150"/>
      <c r="G33" s="152"/>
      <c r="H33" s="152"/>
      <c r="I33" s="152"/>
      <c r="J33" s="152"/>
    </row>
    <row r="34" spans="1:10" ht="18" customHeight="1">
      <c r="A34" s="145">
        <v>26</v>
      </c>
      <c r="B34" s="146">
        <v>26</v>
      </c>
      <c r="C34" s="99" t="s">
        <v>6</v>
      </c>
      <c r="D34" s="100" t="s">
        <v>74</v>
      </c>
      <c r="E34" s="149"/>
      <c r="F34" s="150"/>
      <c r="G34" s="152"/>
      <c r="H34" s="152"/>
      <c r="I34" s="152"/>
      <c r="J34" s="152"/>
    </row>
    <row r="35" spans="1:10" ht="18" customHeight="1">
      <c r="A35" s="145">
        <v>27</v>
      </c>
      <c r="B35" s="146"/>
      <c r="C35" s="147"/>
      <c r="D35" s="148"/>
      <c r="E35" s="149"/>
      <c r="F35" s="150"/>
      <c r="G35" s="152"/>
      <c r="H35" s="152"/>
      <c r="I35" s="152"/>
      <c r="J35" s="152"/>
    </row>
    <row r="36" spans="1:10" ht="18" customHeight="1">
      <c r="A36" s="145">
        <v>28</v>
      </c>
      <c r="B36" s="146"/>
      <c r="C36" s="147"/>
      <c r="D36" s="148"/>
      <c r="E36" s="149"/>
      <c r="F36" s="150"/>
      <c r="G36" s="152"/>
      <c r="H36" s="152"/>
      <c r="I36" s="152"/>
      <c r="J36" s="152"/>
    </row>
    <row r="37" spans="1:10" ht="18" customHeight="1">
      <c r="A37" s="145">
        <v>29</v>
      </c>
      <c r="B37" s="146"/>
      <c r="C37" s="147"/>
      <c r="D37" s="148"/>
      <c r="E37" s="149"/>
      <c r="F37" s="150"/>
      <c r="G37" s="152"/>
      <c r="H37" s="152"/>
      <c r="I37" s="152"/>
      <c r="J37" s="152"/>
    </row>
    <row r="38" spans="1:10" ht="18" customHeight="1">
      <c r="A38" s="145">
        <v>30</v>
      </c>
      <c r="B38" s="146"/>
      <c r="C38" s="147"/>
      <c r="D38" s="148"/>
      <c r="E38" s="149"/>
      <c r="F38" s="150"/>
      <c r="G38" s="152"/>
      <c r="H38" s="152"/>
      <c r="I38" s="152"/>
      <c r="J38" s="152"/>
    </row>
    <row r="39" spans="1:10" ht="18" customHeight="1">
      <c r="A39" s="145">
        <v>31</v>
      </c>
      <c r="B39" s="146"/>
      <c r="C39" s="147"/>
      <c r="D39" s="148"/>
      <c r="E39" s="149"/>
      <c r="F39" s="150"/>
      <c r="G39" s="152"/>
      <c r="H39" s="152"/>
      <c r="I39" s="152"/>
      <c r="J39" s="152"/>
    </row>
    <row r="40" ht="5.25" customHeight="1">
      <c r="A40" s="153"/>
    </row>
    <row r="41" ht="18">
      <c r="A41" s="153" t="s">
        <v>162</v>
      </c>
    </row>
    <row r="42" ht="18">
      <c r="A42" s="153" t="s">
        <v>163</v>
      </c>
    </row>
    <row r="43" ht="18.75">
      <c r="A43" s="154" t="s">
        <v>164</v>
      </c>
    </row>
    <row r="44" ht="15.75">
      <c r="A44" s="155" t="s">
        <v>165</v>
      </c>
    </row>
    <row r="45" ht="16.5">
      <c r="A45" s="140" t="s">
        <v>119</v>
      </c>
    </row>
    <row r="46" ht="21.75">
      <c r="A46" s="140" t="s">
        <v>148</v>
      </c>
    </row>
    <row r="47" ht="18">
      <c r="A47" s="141" t="s">
        <v>170</v>
      </c>
    </row>
    <row r="48" ht="15.75">
      <c r="A48" s="142"/>
    </row>
    <row r="49" spans="1:9" ht="21.75" customHeight="1">
      <c r="A49" s="360" t="s">
        <v>168</v>
      </c>
      <c r="B49" s="360"/>
      <c r="C49" s="360"/>
      <c r="D49" s="361" t="s">
        <v>169</v>
      </c>
      <c r="E49" s="361"/>
      <c r="F49" s="361"/>
      <c r="G49" s="361"/>
      <c r="H49" s="361"/>
      <c r="I49" s="361"/>
    </row>
    <row r="50" spans="1:10" ht="24" customHeight="1">
      <c r="A50" s="360" t="s">
        <v>149</v>
      </c>
      <c r="B50" s="360"/>
      <c r="C50" s="360"/>
      <c r="D50" s="361" t="s">
        <v>150</v>
      </c>
      <c r="E50" s="361"/>
      <c r="F50" s="361"/>
      <c r="G50" s="361"/>
      <c r="H50" s="361"/>
      <c r="I50" s="361"/>
      <c r="J50" s="361"/>
    </row>
    <row r="51" ht="15">
      <c r="A51" s="143"/>
    </row>
    <row r="52" spans="1:10" ht="16.5">
      <c r="A52" s="355" t="s">
        <v>151</v>
      </c>
      <c r="B52" s="355" t="s">
        <v>152</v>
      </c>
      <c r="C52" s="356" t="s">
        <v>153</v>
      </c>
      <c r="D52" s="358" t="s">
        <v>115</v>
      </c>
      <c r="E52" s="349" t="s">
        <v>154</v>
      </c>
      <c r="F52" s="351" t="s">
        <v>155</v>
      </c>
      <c r="G52" s="353" t="s">
        <v>156</v>
      </c>
      <c r="H52" s="354" t="s">
        <v>157</v>
      </c>
      <c r="I52" s="354"/>
      <c r="J52" s="348" t="s">
        <v>158</v>
      </c>
    </row>
    <row r="53" spans="1:10" ht="14.25" customHeight="1">
      <c r="A53" s="355"/>
      <c r="B53" s="355"/>
      <c r="C53" s="357"/>
      <c r="D53" s="359"/>
      <c r="E53" s="350"/>
      <c r="F53" s="352"/>
      <c r="G53" s="353"/>
      <c r="H53" s="144" t="s">
        <v>159</v>
      </c>
      <c r="I53" s="144" t="s">
        <v>160</v>
      </c>
      <c r="J53" s="348"/>
    </row>
    <row r="54" spans="1:10" ht="18" customHeight="1">
      <c r="A54" s="145">
        <v>1</v>
      </c>
      <c r="B54" s="146">
        <v>27</v>
      </c>
      <c r="C54" s="101" t="s">
        <v>76</v>
      </c>
      <c r="D54" s="102" t="s">
        <v>77</v>
      </c>
      <c r="E54" s="149"/>
      <c r="F54" s="150"/>
      <c r="G54" s="151"/>
      <c r="H54" s="151"/>
      <c r="I54" s="151"/>
      <c r="J54" s="151"/>
    </row>
    <row r="55" spans="1:10" ht="18" customHeight="1">
      <c r="A55" s="145">
        <v>2</v>
      </c>
      <c r="B55" s="146">
        <v>28</v>
      </c>
      <c r="C55" s="99" t="s">
        <v>78</v>
      </c>
      <c r="D55" s="100" t="s">
        <v>79</v>
      </c>
      <c r="E55" s="149"/>
      <c r="F55" s="150"/>
      <c r="G55" s="152"/>
      <c r="H55" s="152"/>
      <c r="I55" s="152"/>
      <c r="J55" s="152"/>
    </row>
    <row r="56" spans="1:10" ht="18" customHeight="1">
      <c r="A56" s="145">
        <v>3</v>
      </c>
      <c r="B56" s="146">
        <v>29</v>
      </c>
      <c r="C56" s="99" t="s">
        <v>80</v>
      </c>
      <c r="D56" s="100" t="s">
        <v>81</v>
      </c>
      <c r="E56" s="149"/>
      <c r="F56" s="150"/>
      <c r="G56" s="152"/>
      <c r="H56" s="152"/>
      <c r="I56" s="152"/>
      <c r="J56" s="152"/>
    </row>
    <row r="57" spans="1:10" ht="18" customHeight="1">
      <c r="A57" s="145">
        <v>4</v>
      </c>
      <c r="B57" s="146">
        <v>30</v>
      </c>
      <c r="C57" s="101" t="s">
        <v>82</v>
      </c>
      <c r="D57" s="102" t="s">
        <v>83</v>
      </c>
      <c r="E57" s="149"/>
      <c r="F57" s="150"/>
      <c r="G57" s="152"/>
      <c r="H57" s="152"/>
      <c r="I57" s="152"/>
      <c r="J57" s="152"/>
    </row>
    <row r="58" spans="1:10" ht="18" customHeight="1">
      <c r="A58" s="145">
        <v>5</v>
      </c>
      <c r="B58" s="146">
        <v>31</v>
      </c>
      <c r="C58" s="99" t="s">
        <v>84</v>
      </c>
      <c r="D58" s="100" t="s">
        <v>85</v>
      </c>
      <c r="E58" s="149"/>
      <c r="F58" s="150"/>
      <c r="G58" s="152"/>
      <c r="H58" s="152"/>
      <c r="I58" s="152"/>
      <c r="J58" s="152"/>
    </row>
    <row r="59" spans="1:10" ht="18" customHeight="1">
      <c r="A59" s="145">
        <v>6</v>
      </c>
      <c r="B59" s="146">
        <v>32</v>
      </c>
      <c r="C59" s="99" t="s">
        <v>86</v>
      </c>
      <c r="D59" s="100" t="s">
        <v>87</v>
      </c>
      <c r="E59" s="149"/>
      <c r="F59" s="150"/>
      <c r="G59" s="152"/>
      <c r="H59" s="152"/>
      <c r="I59" s="152"/>
      <c r="J59" s="152"/>
    </row>
    <row r="60" spans="1:10" ht="18" customHeight="1">
      <c r="A60" s="145">
        <v>7</v>
      </c>
      <c r="B60" s="146">
        <v>33</v>
      </c>
      <c r="C60" s="99" t="s">
        <v>88</v>
      </c>
      <c r="D60" s="100" t="s">
        <v>89</v>
      </c>
      <c r="E60" s="149"/>
      <c r="F60" s="150"/>
      <c r="G60" s="152"/>
      <c r="H60" s="152"/>
      <c r="I60" s="152"/>
      <c r="J60" s="152"/>
    </row>
    <row r="61" spans="1:10" ht="18" customHeight="1">
      <c r="A61" s="145">
        <v>8</v>
      </c>
      <c r="B61" s="146">
        <v>34</v>
      </c>
      <c r="C61" s="101" t="s">
        <v>76</v>
      </c>
      <c r="D61" s="102" t="s">
        <v>90</v>
      </c>
      <c r="E61" s="149"/>
      <c r="F61" s="150"/>
      <c r="G61" s="152"/>
      <c r="H61" s="152"/>
      <c r="I61" s="152"/>
      <c r="J61" s="152"/>
    </row>
    <row r="62" spans="1:10" ht="18" customHeight="1">
      <c r="A62" s="145">
        <v>9</v>
      </c>
      <c r="B62" s="146">
        <v>35</v>
      </c>
      <c r="C62" s="99" t="s">
        <v>91</v>
      </c>
      <c r="D62" s="100" t="s">
        <v>92</v>
      </c>
      <c r="E62" s="149"/>
      <c r="F62" s="150"/>
      <c r="G62" s="152"/>
      <c r="H62" s="152"/>
      <c r="I62" s="152"/>
      <c r="J62" s="152"/>
    </row>
    <row r="63" spans="1:10" ht="18" customHeight="1">
      <c r="A63" s="145">
        <v>10</v>
      </c>
      <c r="B63" s="146">
        <v>36</v>
      </c>
      <c r="C63" s="99" t="s">
        <v>35</v>
      </c>
      <c r="D63" s="100" t="s">
        <v>92</v>
      </c>
      <c r="E63" s="149"/>
      <c r="F63" s="150"/>
      <c r="G63" s="152"/>
      <c r="H63" s="152"/>
      <c r="I63" s="152"/>
      <c r="J63" s="152"/>
    </row>
    <row r="64" spans="1:10" ht="18" customHeight="1">
      <c r="A64" s="145">
        <v>11</v>
      </c>
      <c r="B64" s="146">
        <v>37</v>
      </c>
      <c r="C64" s="99" t="s">
        <v>97</v>
      </c>
      <c r="D64" s="100" t="s">
        <v>98</v>
      </c>
      <c r="E64" s="149"/>
      <c r="F64" s="150"/>
      <c r="G64" s="152"/>
      <c r="H64" s="152"/>
      <c r="I64" s="152"/>
      <c r="J64" s="152"/>
    </row>
    <row r="65" spans="1:10" ht="18" customHeight="1">
      <c r="A65" s="145">
        <v>12</v>
      </c>
      <c r="B65" s="146">
        <v>38</v>
      </c>
      <c r="C65" s="99" t="s">
        <v>55</v>
      </c>
      <c r="D65" s="100" t="s">
        <v>98</v>
      </c>
      <c r="E65" s="149"/>
      <c r="F65" s="150"/>
      <c r="G65" s="152"/>
      <c r="H65" s="152"/>
      <c r="I65" s="152"/>
      <c r="J65" s="152"/>
    </row>
    <row r="66" spans="1:10" ht="18" customHeight="1">
      <c r="A66" s="145">
        <v>13</v>
      </c>
      <c r="B66" s="146">
        <v>39</v>
      </c>
      <c r="C66" s="99" t="s">
        <v>41</v>
      </c>
      <c r="D66" s="100" t="s">
        <v>98</v>
      </c>
      <c r="E66" s="149"/>
      <c r="F66" s="150"/>
      <c r="G66" s="152"/>
      <c r="H66" s="152"/>
      <c r="I66" s="152"/>
      <c r="J66" s="152"/>
    </row>
    <row r="67" spans="1:10" ht="18" customHeight="1">
      <c r="A67" s="145">
        <v>14</v>
      </c>
      <c r="B67" s="146">
        <v>40</v>
      </c>
      <c r="C67" s="159" t="s">
        <v>6</v>
      </c>
      <c r="D67" s="160" t="s">
        <v>36</v>
      </c>
      <c r="E67" s="161"/>
      <c r="F67" s="162"/>
      <c r="G67" s="152"/>
      <c r="H67" s="152"/>
      <c r="I67" s="152"/>
      <c r="J67" s="152"/>
    </row>
    <row r="68" spans="1:10" ht="18" customHeight="1">
      <c r="A68" s="145">
        <v>15</v>
      </c>
      <c r="B68" s="146"/>
      <c r="C68" s="122"/>
      <c r="D68" s="123"/>
      <c r="E68" s="156"/>
      <c r="F68" s="150"/>
      <c r="G68" s="152"/>
      <c r="H68" s="152"/>
      <c r="I68" s="152"/>
      <c r="J68" s="152"/>
    </row>
    <row r="69" spans="1:10" ht="18" customHeight="1">
      <c r="A69" s="145">
        <v>16</v>
      </c>
      <c r="B69" s="146"/>
      <c r="C69" s="157"/>
      <c r="D69" s="158"/>
      <c r="E69" s="156"/>
      <c r="F69" s="150"/>
      <c r="G69" s="152"/>
      <c r="H69" s="152"/>
      <c r="I69" s="152"/>
      <c r="J69" s="152"/>
    </row>
    <row r="70" spans="1:10" ht="18" customHeight="1">
      <c r="A70" s="145">
        <v>17</v>
      </c>
      <c r="B70" s="146"/>
      <c r="C70" s="147"/>
      <c r="D70" s="148"/>
      <c r="E70" s="156"/>
      <c r="F70" s="150"/>
      <c r="G70" s="152"/>
      <c r="H70" s="152"/>
      <c r="I70" s="152"/>
      <c r="J70" s="152"/>
    </row>
    <row r="71" spans="1:10" ht="18" customHeight="1">
      <c r="A71" s="145">
        <v>18</v>
      </c>
      <c r="B71" s="146"/>
      <c r="C71" s="147"/>
      <c r="D71" s="148"/>
      <c r="E71" s="156"/>
      <c r="F71" s="150"/>
      <c r="G71" s="152"/>
      <c r="H71" s="152"/>
      <c r="I71" s="152"/>
      <c r="J71" s="152"/>
    </row>
    <row r="72" spans="1:10" ht="18" customHeight="1">
      <c r="A72" s="145">
        <v>19</v>
      </c>
      <c r="B72" s="146"/>
      <c r="C72" s="147"/>
      <c r="D72" s="148"/>
      <c r="E72" s="156"/>
      <c r="F72" s="150"/>
      <c r="G72" s="152"/>
      <c r="H72" s="152"/>
      <c r="I72" s="152"/>
      <c r="J72" s="152"/>
    </row>
    <row r="73" spans="1:10" ht="18" customHeight="1">
      <c r="A73" s="145">
        <v>20</v>
      </c>
      <c r="B73" s="146"/>
      <c r="C73" s="147"/>
      <c r="D73" s="148"/>
      <c r="E73" s="156"/>
      <c r="F73" s="150"/>
      <c r="G73" s="152"/>
      <c r="H73" s="152"/>
      <c r="I73" s="152"/>
      <c r="J73" s="152"/>
    </row>
    <row r="74" spans="1:10" ht="18" customHeight="1">
      <c r="A74" s="145">
        <v>21</v>
      </c>
      <c r="B74" s="146"/>
      <c r="C74" s="147"/>
      <c r="D74" s="148"/>
      <c r="E74" s="156"/>
      <c r="F74" s="150"/>
      <c r="G74" s="152"/>
      <c r="H74" s="152"/>
      <c r="I74" s="152"/>
      <c r="J74" s="152"/>
    </row>
    <row r="75" spans="1:10" ht="18" customHeight="1">
      <c r="A75" s="145">
        <v>22</v>
      </c>
      <c r="B75" s="146"/>
      <c r="C75" s="147"/>
      <c r="D75" s="148"/>
      <c r="E75" s="156"/>
      <c r="F75" s="150"/>
      <c r="G75" s="152"/>
      <c r="H75" s="152"/>
      <c r="I75" s="152"/>
      <c r="J75" s="152"/>
    </row>
    <row r="76" spans="1:10" ht="18" customHeight="1">
      <c r="A76" s="145">
        <v>23</v>
      </c>
      <c r="B76" s="146"/>
      <c r="C76" s="147"/>
      <c r="D76" s="148"/>
      <c r="E76" s="156"/>
      <c r="F76" s="150"/>
      <c r="G76" s="152"/>
      <c r="H76" s="152"/>
      <c r="I76" s="152"/>
      <c r="J76" s="152"/>
    </row>
    <row r="77" spans="1:10" ht="18" customHeight="1">
      <c r="A77" s="145">
        <v>24</v>
      </c>
      <c r="B77" s="146"/>
      <c r="C77" s="147"/>
      <c r="D77" s="148"/>
      <c r="E77" s="156"/>
      <c r="F77" s="150"/>
      <c r="G77" s="152"/>
      <c r="H77" s="152"/>
      <c r="I77" s="152"/>
      <c r="J77" s="152"/>
    </row>
    <row r="78" spans="1:10" ht="18" customHeight="1">
      <c r="A78" s="145">
        <v>25</v>
      </c>
      <c r="B78" s="146"/>
      <c r="C78" s="147"/>
      <c r="D78" s="148"/>
      <c r="E78" s="156"/>
      <c r="F78" s="150"/>
      <c r="G78" s="152"/>
      <c r="H78" s="152"/>
      <c r="I78" s="152"/>
      <c r="J78" s="152"/>
    </row>
    <row r="79" spans="1:10" ht="18" customHeight="1">
      <c r="A79" s="145">
        <v>26</v>
      </c>
      <c r="B79" s="146"/>
      <c r="C79" s="147"/>
      <c r="D79" s="148"/>
      <c r="E79" s="156"/>
      <c r="F79" s="150"/>
      <c r="G79" s="152"/>
      <c r="H79" s="152"/>
      <c r="I79" s="152"/>
      <c r="J79" s="152"/>
    </row>
    <row r="80" spans="1:10" ht="18" customHeight="1">
      <c r="A80" s="145">
        <v>27</v>
      </c>
      <c r="B80" s="146"/>
      <c r="C80" s="147"/>
      <c r="D80" s="148"/>
      <c r="E80" s="156"/>
      <c r="F80" s="150"/>
      <c r="G80" s="152"/>
      <c r="H80" s="152"/>
      <c r="I80" s="152"/>
      <c r="J80" s="152"/>
    </row>
    <row r="81" spans="1:10" ht="18" customHeight="1">
      <c r="A81" s="145">
        <v>28</v>
      </c>
      <c r="B81" s="146"/>
      <c r="C81" s="147"/>
      <c r="D81" s="148"/>
      <c r="E81" s="156"/>
      <c r="F81" s="150"/>
      <c r="G81" s="152"/>
      <c r="H81" s="152"/>
      <c r="I81" s="152"/>
      <c r="J81" s="152"/>
    </row>
    <row r="82" spans="1:10" ht="18" customHeight="1">
      <c r="A82" s="145">
        <v>29</v>
      </c>
      <c r="B82" s="146"/>
      <c r="C82" s="147"/>
      <c r="D82" s="148"/>
      <c r="E82" s="156"/>
      <c r="F82" s="150"/>
      <c r="G82" s="152"/>
      <c r="H82" s="152"/>
      <c r="I82" s="152"/>
      <c r="J82" s="152"/>
    </row>
    <row r="83" spans="1:10" ht="18" customHeight="1">
      <c r="A83" s="145">
        <v>30</v>
      </c>
      <c r="B83" s="146"/>
      <c r="C83" s="147"/>
      <c r="D83" s="148"/>
      <c r="E83" s="156"/>
      <c r="F83" s="150"/>
      <c r="G83" s="152"/>
      <c r="H83" s="152"/>
      <c r="I83" s="152"/>
      <c r="J83" s="152"/>
    </row>
    <row r="84" spans="1:10" ht="18" customHeight="1">
      <c r="A84" s="145">
        <v>31</v>
      </c>
      <c r="B84" s="146"/>
      <c r="C84" s="147"/>
      <c r="D84" s="148"/>
      <c r="E84" s="156"/>
      <c r="F84" s="150"/>
      <c r="G84" s="152"/>
      <c r="H84" s="152"/>
      <c r="I84" s="152"/>
      <c r="J84" s="152"/>
    </row>
    <row r="85" ht="5.25" customHeight="1">
      <c r="A85" s="153"/>
    </row>
    <row r="86" ht="18">
      <c r="A86" s="153" t="s">
        <v>162</v>
      </c>
    </row>
    <row r="87" ht="18">
      <c r="A87" s="153" t="s">
        <v>163</v>
      </c>
    </row>
    <row r="88" ht="27" customHeight="1">
      <c r="A88" s="154" t="s">
        <v>164</v>
      </c>
    </row>
    <row r="89" ht="25.5" customHeight="1">
      <c r="A89" s="155" t="s">
        <v>165</v>
      </c>
    </row>
    <row r="90" ht="23.25" customHeight="1">
      <c r="A90" s="140" t="s">
        <v>148</v>
      </c>
    </row>
    <row r="91" ht="18">
      <c r="A91" s="141" t="s">
        <v>170</v>
      </c>
    </row>
    <row r="92" ht="15.75">
      <c r="A92" s="142"/>
    </row>
    <row r="93" spans="1:9" ht="18">
      <c r="A93" s="362" t="s">
        <v>172</v>
      </c>
      <c r="B93" s="362"/>
      <c r="C93" s="362"/>
      <c r="D93" s="361" t="s">
        <v>169</v>
      </c>
      <c r="E93" s="361"/>
      <c r="F93" s="361"/>
      <c r="G93" s="361"/>
      <c r="H93" s="361"/>
      <c r="I93" s="361"/>
    </row>
    <row r="94" spans="1:10" ht="18.75">
      <c r="A94" s="360" t="s">
        <v>149</v>
      </c>
      <c r="B94" s="360"/>
      <c r="C94" s="360"/>
      <c r="D94" s="361" t="s">
        <v>150</v>
      </c>
      <c r="E94" s="361"/>
      <c r="F94" s="361"/>
      <c r="G94" s="361"/>
      <c r="H94" s="361"/>
      <c r="I94" s="361"/>
      <c r="J94" s="361"/>
    </row>
    <row r="95" ht="15">
      <c r="A95" s="143"/>
    </row>
    <row r="96" spans="1:10" ht="16.5">
      <c r="A96" s="355" t="s">
        <v>151</v>
      </c>
      <c r="B96" s="355" t="s">
        <v>152</v>
      </c>
      <c r="C96" s="356" t="s">
        <v>153</v>
      </c>
      <c r="D96" s="358" t="s">
        <v>115</v>
      </c>
      <c r="E96" s="349" t="s">
        <v>154</v>
      </c>
      <c r="F96" s="351" t="s">
        <v>155</v>
      </c>
      <c r="G96" s="353" t="s">
        <v>156</v>
      </c>
      <c r="H96" s="354" t="s">
        <v>157</v>
      </c>
      <c r="I96" s="354"/>
      <c r="J96" s="348" t="s">
        <v>158</v>
      </c>
    </row>
    <row r="97" spans="1:10" ht="15">
      <c r="A97" s="355"/>
      <c r="B97" s="355"/>
      <c r="C97" s="357"/>
      <c r="D97" s="359"/>
      <c r="E97" s="350"/>
      <c r="F97" s="352"/>
      <c r="G97" s="353"/>
      <c r="H97" s="144" t="s">
        <v>159</v>
      </c>
      <c r="I97" s="144" t="s">
        <v>160</v>
      </c>
      <c r="J97" s="348"/>
    </row>
    <row r="98" spans="1:10" ht="18">
      <c r="A98" s="145">
        <v>1</v>
      </c>
      <c r="B98" s="146">
        <v>41</v>
      </c>
      <c r="C98" s="115" t="s">
        <v>173</v>
      </c>
      <c r="D98" s="164" t="s">
        <v>5</v>
      </c>
      <c r="E98" s="149"/>
      <c r="F98" s="150"/>
      <c r="G98" s="151"/>
      <c r="H98" s="151"/>
      <c r="I98" s="151"/>
      <c r="J98" s="151"/>
    </row>
    <row r="99" spans="1:10" ht="18">
      <c r="A99" s="145">
        <v>2</v>
      </c>
      <c r="B99" s="146">
        <v>42</v>
      </c>
      <c r="C99" s="115" t="s">
        <v>76</v>
      </c>
      <c r="D99" s="164" t="s">
        <v>13</v>
      </c>
      <c r="E99" s="149"/>
      <c r="F99" s="150"/>
      <c r="G99" s="152"/>
      <c r="H99" s="152"/>
      <c r="I99" s="152"/>
      <c r="J99" s="152"/>
    </row>
    <row r="100" spans="1:10" ht="18">
      <c r="A100" s="145">
        <v>3</v>
      </c>
      <c r="B100" s="146">
        <v>43</v>
      </c>
      <c r="C100" s="115" t="s">
        <v>76</v>
      </c>
      <c r="D100" s="164" t="s">
        <v>13</v>
      </c>
      <c r="E100" s="149"/>
      <c r="F100" s="150"/>
      <c r="G100" s="152"/>
      <c r="H100" s="152"/>
      <c r="I100" s="152"/>
      <c r="J100" s="152"/>
    </row>
    <row r="101" spans="1:10" ht="18">
      <c r="A101" s="145">
        <v>4</v>
      </c>
      <c r="B101" s="146">
        <v>44</v>
      </c>
      <c r="C101" s="115" t="s">
        <v>174</v>
      </c>
      <c r="D101" s="164" t="s">
        <v>175</v>
      </c>
      <c r="E101" s="149"/>
      <c r="F101" s="150"/>
      <c r="G101" s="152"/>
      <c r="H101" s="152"/>
      <c r="I101" s="152"/>
      <c r="J101" s="152"/>
    </row>
    <row r="102" spans="1:10" ht="18">
      <c r="A102" s="145">
        <v>5</v>
      </c>
      <c r="B102" s="146">
        <v>45</v>
      </c>
      <c r="C102" s="122" t="s">
        <v>176</v>
      </c>
      <c r="D102" s="165" t="s">
        <v>177</v>
      </c>
      <c r="E102" s="149"/>
      <c r="F102" s="150"/>
      <c r="G102" s="152"/>
      <c r="H102" s="152"/>
      <c r="I102" s="152"/>
      <c r="J102" s="152"/>
    </row>
    <row r="103" spans="1:10" ht="18">
      <c r="A103" s="145">
        <v>6</v>
      </c>
      <c r="B103" s="146">
        <v>46</v>
      </c>
      <c r="C103" s="122" t="s">
        <v>178</v>
      </c>
      <c r="D103" s="165" t="s">
        <v>161</v>
      </c>
      <c r="E103" s="149"/>
      <c r="F103" s="150"/>
      <c r="G103" s="152"/>
      <c r="H103" s="152"/>
      <c r="I103" s="152"/>
      <c r="J103" s="152"/>
    </row>
    <row r="104" spans="1:10" ht="18">
      <c r="A104" s="145">
        <v>7</v>
      </c>
      <c r="B104" s="146">
        <v>47</v>
      </c>
      <c r="C104" s="115" t="s">
        <v>48</v>
      </c>
      <c r="D104" s="164" t="s">
        <v>179</v>
      </c>
      <c r="E104" s="149"/>
      <c r="F104" s="150"/>
      <c r="G104" s="152"/>
      <c r="H104" s="152"/>
      <c r="I104" s="152"/>
      <c r="J104" s="152"/>
    </row>
    <row r="105" spans="1:10" ht="18">
      <c r="A105" s="145">
        <v>8</v>
      </c>
      <c r="B105" s="146">
        <v>48</v>
      </c>
      <c r="C105" s="115" t="s">
        <v>48</v>
      </c>
      <c r="D105" s="164" t="s">
        <v>179</v>
      </c>
      <c r="E105" s="149"/>
      <c r="F105" s="150"/>
      <c r="G105" s="152"/>
      <c r="H105" s="152"/>
      <c r="I105" s="152"/>
      <c r="J105" s="152"/>
    </row>
    <row r="106" spans="1:10" ht="18">
      <c r="A106" s="145">
        <v>9</v>
      </c>
      <c r="B106" s="146">
        <v>49</v>
      </c>
      <c r="C106" s="122" t="s">
        <v>180</v>
      </c>
      <c r="D106" s="165" t="s">
        <v>36</v>
      </c>
      <c r="E106" s="149"/>
      <c r="F106" s="150"/>
      <c r="G106" s="152"/>
      <c r="H106" s="152"/>
      <c r="I106" s="152"/>
      <c r="J106" s="152"/>
    </row>
    <row r="107" spans="1:10" ht="18">
      <c r="A107" s="145">
        <v>10</v>
      </c>
      <c r="B107" s="146">
        <v>50</v>
      </c>
      <c r="C107" s="115" t="s">
        <v>31</v>
      </c>
      <c r="D107" s="164" t="s">
        <v>38</v>
      </c>
      <c r="E107" s="149"/>
      <c r="F107" s="150"/>
      <c r="G107" s="152"/>
      <c r="H107" s="152"/>
      <c r="I107" s="152"/>
      <c r="J107" s="152"/>
    </row>
    <row r="108" spans="1:10" ht="18">
      <c r="A108" s="145">
        <v>11</v>
      </c>
      <c r="B108" s="146">
        <v>51</v>
      </c>
      <c r="C108" s="122" t="s">
        <v>35</v>
      </c>
      <c r="D108" s="165" t="s">
        <v>181</v>
      </c>
      <c r="E108" s="149"/>
      <c r="F108" s="150"/>
      <c r="G108" s="152"/>
      <c r="H108" s="152"/>
      <c r="I108" s="152"/>
      <c r="J108" s="152"/>
    </row>
    <row r="109" spans="1:10" ht="18">
      <c r="A109" s="145">
        <v>12</v>
      </c>
      <c r="B109" s="146">
        <v>52</v>
      </c>
      <c r="C109" s="163" t="s">
        <v>41</v>
      </c>
      <c r="D109" s="163" t="s">
        <v>98</v>
      </c>
      <c r="E109" s="149"/>
      <c r="F109" s="150"/>
      <c r="G109" s="152"/>
      <c r="H109" s="152"/>
      <c r="I109" s="152"/>
      <c r="J109" s="152"/>
    </row>
    <row r="110" spans="1:10" ht="18">
      <c r="A110" s="145">
        <v>13</v>
      </c>
      <c r="B110" s="146">
        <v>53</v>
      </c>
      <c r="C110" s="159" t="s">
        <v>6</v>
      </c>
      <c r="D110" s="160" t="s">
        <v>171</v>
      </c>
      <c r="E110" s="149"/>
      <c r="F110" s="150"/>
      <c r="G110" s="152"/>
      <c r="H110" s="152"/>
      <c r="I110" s="152"/>
      <c r="J110" s="152"/>
    </row>
    <row r="111" spans="1:10" ht="18">
      <c r="A111" s="145">
        <v>14</v>
      </c>
      <c r="B111" s="146"/>
      <c r="C111" s="159"/>
      <c r="D111" s="160"/>
      <c r="E111" s="161"/>
      <c r="F111" s="162"/>
      <c r="G111" s="152"/>
      <c r="H111" s="152"/>
      <c r="I111" s="152"/>
      <c r="J111" s="152"/>
    </row>
    <row r="112" spans="1:10" ht="18">
      <c r="A112" s="145">
        <v>15</v>
      </c>
      <c r="B112" s="146"/>
      <c r="C112" s="122"/>
      <c r="D112" s="123"/>
      <c r="E112" s="156"/>
      <c r="F112" s="150"/>
      <c r="G112" s="152"/>
      <c r="H112" s="152"/>
      <c r="I112" s="152"/>
      <c r="J112" s="152"/>
    </row>
    <row r="113" spans="1:10" ht="18.75">
      <c r="A113" s="145">
        <v>16</v>
      </c>
      <c r="B113" s="146"/>
      <c r="C113" s="157"/>
      <c r="D113" s="158"/>
      <c r="E113" s="156"/>
      <c r="F113" s="150"/>
      <c r="G113" s="152"/>
      <c r="H113" s="152"/>
      <c r="I113" s="152"/>
      <c r="J113" s="152"/>
    </row>
    <row r="114" spans="1:10" ht="18.75">
      <c r="A114" s="145">
        <v>17</v>
      </c>
      <c r="B114" s="146"/>
      <c r="C114" s="147"/>
      <c r="D114" s="148"/>
      <c r="E114" s="156"/>
      <c r="F114" s="150"/>
      <c r="G114" s="152"/>
      <c r="H114" s="152"/>
      <c r="I114" s="152"/>
      <c r="J114" s="152"/>
    </row>
    <row r="115" spans="1:10" ht="18.75">
      <c r="A115" s="145">
        <v>18</v>
      </c>
      <c r="B115" s="146"/>
      <c r="C115" s="147"/>
      <c r="D115" s="148"/>
      <c r="E115" s="156"/>
      <c r="F115" s="150"/>
      <c r="G115" s="152"/>
      <c r="H115" s="152"/>
      <c r="I115" s="152"/>
      <c r="J115" s="152"/>
    </row>
    <row r="116" spans="1:10" ht="18.75">
      <c r="A116" s="145">
        <v>19</v>
      </c>
      <c r="B116" s="146"/>
      <c r="C116" s="147"/>
      <c r="D116" s="148"/>
      <c r="E116" s="156"/>
      <c r="F116" s="150"/>
      <c r="G116" s="152"/>
      <c r="H116" s="152"/>
      <c r="I116" s="152"/>
      <c r="J116" s="152"/>
    </row>
    <row r="117" spans="1:10" ht="18.75">
      <c r="A117" s="145">
        <v>20</v>
      </c>
      <c r="B117" s="146"/>
      <c r="C117" s="147"/>
      <c r="D117" s="148"/>
      <c r="E117" s="156"/>
      <c r="F117" s="150"/>
      <c r="G117" s="152"/>
      <c r="H117" s="152"/>
      <c r="I117" s="152"/>
      <c r="J117" s="152"/>
    </row>
    <row r="118" spans="1:10" ht="18.75">
      <c r="A118" s="145">
        <v>21</v>
      </c>
      <c r="B118" s="146"/>
      <c r="C118" s="147"/>
      <c r="D118" s="148"/>
      <c r="E118" s="156"/>
      <c r="F118" s="150"/>
      <c r="G118" s="152"/>
      <c r="H118" s="152"/>
      <c r="I118" s="152"/>
      <c r="J118" s="152"/>
    </row>
    <row r="119" spans="1:10" ht="18.75">
      <c r="A119" s="145">
        <v>22</v>
      </c>
      <c r="B119" s="146"/>
      <c r="C119" s="147"/>
      <c r="D119" s="148"/>
      <c r="E119" s="156"/>
      <c r="F119" s="150"/>
      <c r="G119" s="152"/>
      <c r="H119" s="152"/>
      <c r="I119" s="152"/>
      <c r="J119" s="152"/>
    </row>
    <row r="120" spans="1:10" ht="18.75">
      <c r="A120" s="145">
        <v>23</v>
      </c>
      <c r="B120" s="146"/>
      <c r="C120" s="147"/>
      <c r="D120" s="148"/>
      <c r="E120" s="156"/>
      <c r="F120" s="150"/>
      <c r="G120" s="152"/>
      <c r="H120" s="152"/>
      <c r="I120" s="152"/>
      <c r="J120" s="152"/>
    </row>
    <row r="121" spans="1:10" ht="18.75">
      <c r="A121" s="145">
        <v>24</v>
      </c>
      <c r="B121" s="146"/>
      <c r="C121" s="147"/>
      <c r="D121" s="148"/>
      <c r="E121" s="156"/>
      <c r="F121" s="150"/>
      <c r="G121" s="152"/>
      <c r="H121" s="152"/>
      <c r="I121" s="152"/>
      <c r="J121" s="152"/>
    </row>
    <row r="122" spans="1:10" ht="18.75">
      <c r="A122" s="145">
        <v>25</v>
      </c>
      <c r="B122" s="146"/>
      <c r="C122" s="147"/>
      <c r="D122" s="148"/>
      <c r="E122" s="156"/>
      <c r="F122" s="150"/>
      <c r="G122" s="152"/>
      <c r="H122" s="152"/>
      <c r="I122" s="152"/>
      <c r="J122" s="152"/>
    </row>
    <row r="123" spans="1:10" ht="18.75">
      <c r="A123" s="145">
        <v>26</v>
      </c>
      <c r="B123" s="146"/>
      <c r="C123" s="147"/>
      <c r="D123" s="148"/>
      <c r="E123" s="156"/>
      <c r="F123" s="150"/>
      <c r="G123" s="152"/>
      <c r="H123" s="152"/>
      <c r="I123" s="152"/>
      <c r="J123" s="152"/>
    </row>
    <row r="124" spans="1:10" ht="18.75">
      <c r="A124" s="145">
        <v>27</v>
      </c>
      <c r="B124" s="146"/>
      <c r="C124" s="147"/>
      <c r="D124" s="148"/>
      <c r="E124" s="156"/>
      <c r="F124" s="150"/>
      <c r="G124" s="152"/>
      <c r="H124" s="152"/>
      <c r="I124" s="152"/>
      <c r="J124" s="152"/>
    </row>
    <row r="125" spans="1:10" ht="18.75">
      <c r="A125" s="145">
        <v>28</v>
      </c>
      <c r="B125" s="146"/>
      <c r="C125" s="147"/>
      <c r="D125" s="148"/>
      <c r="E125" s="156"/>
      <c r="F125" s="150"/>
      <c r="G125" s="152"/>
      <c r="H125" s="152"/>
      <c r="I125" s="152"/>
      <c r="J125" s="152"/>
    </row>
    <row r="126" spans="1:10" ht="18.75">
      <c r="A126" s="145">
        <v>29</v>
      </c>
      <c r="B126" s="146"/>
      <c r="C126" s="147"/>
      <c r="D126" s="148"/>
      <c r="E126" s="156"/>
      <c r="F126" s="150"/>
      <c r="G126" s="152"/>
      <c r="H126" s="152"/>
      <c r="I126" s="152"/>
      <c r="J126" s="152"/>
    </row>
    <row r="127" spans="1:10" ht="18.75">
      <c r="A127" s="145">
        <v>30</v>
      </c>
      <c r="B127" s="146"/>
      <c r="C127" s="147"/>
      <c r="D127" s="148"/>
      <c r="E127" s="156"/>
      <c r="F127" s="150"/>
      <c r="G127" s="152"/>
      <c r="H127" s="152"/>
      <c r="I127" s="152"/>
      <c r="J127" s="152"/>
    </row>
    <row r="128" spans="1:10" ht="18.75">
      <c r="A128" s="145">
        <v>31</v>
      </c>
      <c r="B128" s="146"/>
      <c r="C128" s="147"/>
      <c r="D128" s="148"/>
      <c r="E128" s="156"/>
      <c r="F128" s="150"/>
      <c r="G128" s="152"/>
      <c r="H128" s="152"/>
      <c r="I128" s="152"/>
      <c r="J128" s="152"/>
    </row>
    <row r="129" ht="18">
      <c r="A129" s="153"/>
    </row>
    <row r="130" ht="18">
      <c r="A130" s="153" t="s">
        <v>162</v>
      </c>
    </row>
    <row r="131" ht="18">
      <c r="A131" s="153" t="s">
        <v>163</v>
      </c>
    </row>
    <row r="132" ht="18.75">
      <c r="A132" s="154" t="s">
        <v>164</v>
      </c>
    </row>
    <row r="133" ht="15.75">
      <c r="A133" s="155" t="s">
        <v>165</v>
      </c>
    </row>
    <row r="134" ht="21.75">
      <c r="A134" s="140" t="s">
        <v>148</v>
      </c>
    </row>
    <row r="135" ht="18">
      <c r="A135" s="141" t="s">
        <v>170</v>
      </c>
    </row>
    <row r="136" ht="15.75">
      <c r="A136" s="142"/>
    </row>
    <row r="137" spans="1:9" ht="18.75">
      <c r="A137" s="360" t="s">
        <v>172</v>
      </c>
      <c r="B137" s="360"/>
      <c r="C137" s="360"/>
      <c r="D137" s="361" t="s">
        <v>169</v>
      </c>
      <c r="E137" s="361"/>
      <c r="F137" s="361"/>
      <c r="G137" s="361"/>
      <c r="H137" s="361"/>
      <c r="I137" s="361"/>
    </row>
    <row r="138" spans="1:10" ht="18.75">
      <c r="A138" s="360" t="s">
        <v>149</v>
      </c>
      <c r="B138" s="360"/>
      <c r="C138" s="360"/>
      <c r="D138" s="361" t="s">
        <v>150</v>
      </c>
      <c r="E138" s="361"/>
      <c r="F138" s="361"/>
      <c r="G138" s="361"/>
      <c r="H138" s="361"/>
      <c r="I138" s="361"/>
      <c r="J138" s="361"/>
    </row>
    <row r="139" ht="15">
      <c r="A139" s="143"/>
    </row>
    <row r="140" spans="1:10" ht="16.5">
      <c r="A140" s="355" t="s">
        <v>151</v>
      </c>
      <c r="B140" s="355" t="s">
        <v>152</v>
      </c>
      <c r="C140" s="356" t="s">
        <v>153</v>
      </c>
      <c r="D140" s="358" t="s">
        <v>115</v>
      </c>
      <c r="E140" s="349" t="s">
        <v>154</v>
      </c>
      <c r="F140" s="351" t="s">
        <v>155</v>
      </c>
      <c r="G140" s="353" t="s">
        <v>156</v>
      </c>
      <c r="H140" s="354" t="s">
        <v>157</v>
      </c>
      <c r="I140" s="354"/>
      <c r="J140" s="348" t="s">
        <v>158</v>
      </c>
    </row>
    <row r="141" spans="1:10" ht="15">
      <c r="A141" s="355"/>
      <c r="B141" s="355"/>
      <c r="C141" s="357"/>
      <c r="D141" s="359"/>
      <c r="E141" s="350"/>
      <c r="F141" s="352"/>
      <c r="G141" s="353"/>
      <c r="H141" s="144" t="s">
        <v>159</v>
      </c>
      <c r="I141" s="144" t="s">
        <v>160</v>
      </c>
      <c r="J141" s="348"/>
    </row>
    <row r="142" spans="1:10" ht="18">
      <c r="A142" s="145">
        <v>1</v>
      </c>
      <c r="B142" s="146">
        <v>54</v>
      </c>
      <c r="C142" s="115" t="s">
        <v>48</v>
      </c>
      <c r="D142" s="164" t="s">
        <v>179</v>
      </c>
      <c r="E142" s="149"/>
      <c r="F142" s="150"/>
      <c r="G142" s="151"/>
      <c r="H142" s="151"/>
      <c r="I142" s="151"/>
      <c r="J142" s="151"/>
    </row>
    <row r="143" spans="1:10" ht="18">
      <c r="A143" s="145">
        <v>2</v>
      </c>
      <c r="B143" s="146">
        <v>55</v>
      </c>
      <c r="C143" s="122" t="s">
        <v>180</v>
      </c>
      <c r="D143" s="165" t="s">
        <v>36</v>
      </c>
      <c r="E143" s="149"/>
      <c r="F143" s="150"/>
      <c r="G143" s="152"/>
      <c r="H143" s="152"/>
      <c r="I143" s="152"/>
      <c r="J143" s="152"/>
    </row>
    <row r="144" spans="1:10" ht="18">
      <c r="A144" s="145">
        <v>3</v>
      </c>
      <c r="B144" s="146">
        <v>56</v>
      </c>
      <c r="C144" s="115" t="s">
        <v>31</v>
      </c>
      <c r="D144" s="164" t="s">
        <v>38</v>
      </c>
      <c r="E144" s="149"/>
      <c r="F144" s="150"/>
      <c r="G144" s="152"/>
      <c r="H144" s="152"/>
      <c r="I144" s="152"/>
      <c r="J144" s="152"/>
    </row>
    <row r="145" spans="1:10" ht="18">
      <c r="A145" s="145">
        <v>4</v>
      </c>
      <c r="B145" s="146">
        <v>57</v>
      </c>
      <c r="C145" s="122" t="s">
        <v>35</v>
      </c>
      <c r="D145" s="165" t="s">
        <v>181</v>
      </c>
      <c r="E145" s="149"/>
      <c r="F145" s="150"/>
      <c r="G145" s="152"/>
      <c r="H145" s="152"/>
      <c r="I145" s="152"/>
      <c r="J145" s="152"/>
    </row>
    <row r="146" spans="1:10" ht="18">
      <c r="A146" s="145">
        <v>5</v>
      </c>
      <c r="B146" s="146">
        <v>58</v>
      </c>
      <c r="C146" s="115" t="s">
        <v>182</v>
      </c>
      <c r="D146" s="164" t="s">
        <v>40</v>
      </c>
      <c r="E146" s="149"/>
      <c r="F146" s="150"/>
      <c r="G146" s="152"/>
      <c r="H146" s="152"/>
      <c r="I146" s="152"/>
      <c r="J146" s="152"/>
    </row>
    <row r="147" spans="1:10" ht="18">
      <c r="A147" s="145">
        <v>6</v>
      </c>
      <c r="B147" s="146">
        <v>59</v>
      </c>
      <c r="C147" s="115" t="s">
        <v>174</v>
      </c>
      <c r="D147" s="164" t="s">
        <v>40</v>
      </c>
      <c r="E147" s="149"/>
      <c r="F147" s="150"/>
      <c r="G147" s="152"/>
      <c r="H147" s="152"/>
      <c r="I147" s="152"/>
      <c r="J147" s="152"/>
    </row>
    <row r="148" spans="1:10" ht="18">
      <c r="A148" s="145">
        <v>7</v>
      </c>
      <c r="B148" s="146">
        <v>60</v>
      </c>
      <c r="C148" s="122" t="s">
        <v>183</v>
      </c>
      <c r="D148" s="165" t="s">
        <v>184</v>
      </c>
      <c r="E148" s="149"/>
      <c r="F148" s="150"/>
      <c r="G148" s="152"/>
      <c r="H148" s="152"/>
      <c r="I148" s="152"/>
      <c r="J148" s="152"/>
    </row>
    <row r="149" spans="1:10" ht="18">
      <c r="A149" s="145">
        <v>8</v>
      </c>
      <c r="B149" s="146">
        <v>61</v>
      </c>
      <c r="C149" s="115" t="s">
        <v>185</v>
      </c>
      <c r="D149" s="164" t="s">
        <v>186</v>
      </c>
      <c r="E149" s="149"/>
      <c r="F149" s="150"/>
      <c r="G149" s="152"/>
      <c r="H149" s="152"/>
      <c r="I149" s="152"/>
      <c r="J149" s="152"/>
    </row>
    <row r="150" spans="1:10" ht="18">
      <c r="A150" s="145">
        <v>9</v>
      </c>
      <c r="B150" s="146">
        <v>62</v>
      </c>
      <c r="C150" s="115" t="s">
        <v>76</v>
      </c>
      <c r="D150" s="164" t="s">
        <v>47</v>
      </c>
      <c r="E150" s="149"/>
      <c r="F150" s="150"/>
      <c r="G150" s="152"/>
      <c r="H150" s="152"/>
      <c r="I150" s="152"/>
      <c r="J150" s="152"/>
    </row>
    <row r="151" spans="1:10" ht="18">
      <c r="A151" s="145">
        <v>10</v>
      </c>
      <c r="B151" s="146">
        <v>63</v>
      </c>
      <c r="C151" s="122" t="s">
        <v>187</v>
      </c>
      <c r="D151" s="165" t="s">
        <v>188</v>
      </c>
      <c r="E151" s="149"/>
      <c r="F151" s="150"/>
      <c r="G151" s="152"/>
      <c r="H151" s="152"/>
      <c r="I151" s="152"/>
      <c r="J151" s="152"/>
    </row>
    <row r="152" spans="1:10" ht="18">
      <c r="A152" s="145">
        <v>11</v>
      </c>
      <c r="B152" s="146">
        <v>64</v>
      </c>
      <c r="C152" s="115" t="s">
        <v>180</v>
      </c>
      <c r="D152" s="164" t="s">
        <v>189</v>
      </c>
      <c r="E152" s="149"/>
      <c r="F152" s="150"/>
      <c r="G152" s="152"/>
      <c r="H152" s="152"/>
      <c r="I152" s="152"/>
      <c r="J152" s="152"/>
    </row>
    <row r="153" spans="1:10" ht="18">
      <c r="A153" s="145">
        <v>12</v>
      </c>
      <c r="B153" s="146">
        <v>65</v>
      </c>
      <c r="C153" s="115" t="s">
        <v>190</v>
      </c>
      <c r="D153" s="164" t="s">
        <v>166</v>
      </c>
      <c r="E153" s="149"/>
      <c r="F153" s="150"/>
      <c r="G153" s="152"/>
      <c r="H153" s="152"/>
      <c r="I153" s="152"/>
      <c r="J153" s="152"/>
    </row>
    <row r="154" spans="1:10" ht="18">
      <c r="A154" s="145">
        <v>13</v>
      </c>
      <c r="B154" s="146">
        <v>66</v>
      </c>
      <c r="C154" s="115" t="s">
        <v>191</v>
      </c>
      <c r="D154" s="164" t="s">
        <v>166</v>
      </c>
      <c r="E154" s="149"/>
      <c r="F154" s="150"/>
      <c r="G154" s="152"/>
      <c r="H154" s="152"/>
      <c r="I154" s="152"/>
      <c r="J154" s="152"/>
    </row>
    <row r="155" spans="1:10" ht="18">
      <c r="A155" s="145">
        <v>14</v>
      </c>
      <c r="B155" s="146">
        <v>67</v>
      </c>
      <c r="C155" s="115" t="s">
        <v>21</v>
      </c>
      <c r="D155" s="164" t="s">
        <v>192</v>
      </c>
      <c r="E155" s="161"/>
      <c r="F155" s="162"/>
      <c r="G155" s="152"/>
      <c r="H155" s="152"/>
      <c r="I155" s="152"/>
      <c r="J155" s="152"/>
    </row>
    <row r="156" spans="1:10" ht="18">
      <c r="A156" s="145">
        <v>15</v>
      </c>
      <c r="B156" s="146">
        <v>68</v>
      </c>
      <c r="C156" s="122" t="s">
        <v>193</v>
      </c>
      <c r="D156" s="165" t="s">
        <v>61</v>
      </c>
      <c r="E156" s="156"/>
      <c r="F156" s="150"/>
      <c r="G156" s="152"/>
      <c r="H156" s="152"/>
      <c r="I156" s="152"/>
      <c r="J156" s="152"/>
    </row>
    <row r="157" spans="1:10" ht="18">
      <c r="A157" s="145">
        <v>16</v>
      </c>
      <c r="B157" s="146">
        <v>69</v>
      </c>
      <c r="C157" s="115" t="s">
        <v>194</v>
      </c>
      <c r="D157" s="164" t="s">
        <v>195</v>
      </c>
      <c r="E157" s="156"/>
      <c r="F157" s="150"/>
      <c r="G157" s="152"/>
      <c r="H157" s="152"/>
      <c r="I157" s="152"/>
      <c r="J157" s="152"/>
    </row>
    <row r="158" spans="1:10" ht="18">
      <c r="A158" s="145">
        <v>17</v>
      </c>
      <c r="B158" s="146">
        <v>70</v>
      </c>
      <c r="C158" s="122" t="s">
        <v>196</v>
      </c>
      <c r="D158" s="165" t="s">
        <v>72</v>
      </c>
      <c r="E158" s="156"/>
      <c r="F158" s="150"/>
      <c r="G158" s="152"/>
      <c r="H158" s="152"/>
      <c r="I158" s="152"/>
      <c r="J158" s="152"/>
    </row>
    <row r="159" spans="1:10" ht="18">
      <c r="A159" s="145">
        <v>18</v>
      </c>
      <c r="B159" s="146">
        <v>71</v>
      </c>
      <c r="C159" s="122" t="s">
        <v>55</v>
      </c>
      <c r="D159" s="165" t="s">
        <v>197</v>
      </c>
      <c r="E159" s="156"/>
      <c r="F159" s="150"/>
      <c r="G159" s="152"/>
      <c r="H159" s="152"/>
      <c r="I159" s="152"/>
      <c r="J159" s="152"/>
    </row>
    <row r="160" spans="1:10" ht="18">
      <c r="A160" s="145">
        <v>19</v>
      </c>
      <c r="B160" s="146">
        <v>72</v>
      </c>
      <c r="C160" s="122" t="s">
        <v>198</v>
      </c>
      <c r="D160" s="165" t="s">
        <v>77</v>
      </c>
      <c r="E160" s="156"/>
      <c r="F160" s="150"/>
      <c r="G160" s="152"/>
      <c r="H160" s="152"/>
      <c r="I160" s="152"/>
      <c r="J160" s="152"/>
    </row>
    <row r="161" spans="1:10" ht="18">
      <c r="A161" s="145">
        <v>20</v>
      </c>
      <c r="B161" s="146">
        <v>73</v>
      </c>
      <c r="C161" s="122" t="s">
        <v>199</v>
      </c>
      <c r="D161" s="165" t="s">
        <v>200</v>
      </c>
      <c r="E161" s="156"/>
      <c r="F161" s="150"/>
      <c r="G161" s="152"/>
      <c r="H161" s="152"/>
      <c r="I161" s="152"/>
      <c r="J161" s="152"/>
    </row>
    <row r="162" spans="1:10" ht="18">
      <c r="A162" s="145">
        <v>21</v>
      </c>
      <c r="B162" s="146">
        <v>74</v>
      </c>
      <c r="C162" s="115" t="s">
        <v>21</v>
      </c>
      <c r="D162" s="164" t="s">
        <v>201</v>
      </c>
      <c r="E162" s="156"/>
      <c r="F162" s="150"/>
      <c r="G162" s="152"/>
      <c r="H162" s="152"/>
      <c r="I162" s="152"/>
      <c r="J162" s="152"/>
    </row>
    <row r="163" spans="1:10" ht="18">
      <c r="A163" s="145">
        <v>22</v>
      </c>
      <c r="B163" s="146">
        <v>75</v>
      </c>
      <c r="C163" s="115" t="s">
        <v>183</v>
      </c>
      <c r="D163" s="164" t="s">
        <v>89</v>
      </c>
      <c r="E163" s="156"/>
      <c r="F163" s="150"/>
      <c r="G163" s="152"/>
      <c r="H163" s="152"/>
      <c r="I163" s="152"/>
      <c r="J163" s="152"/>
    </row>
    <row r="164" spans="1:10" ht="18">
      <c r="A164" s="145">
        <v>23</v>
      </c>
      <c r="B164" s="146">
        <v>76</v>
      </c>
      <c r="C164" s="115" t="s">
        <v>202</v>
      </c>
      <c r="D164" s="164" t="s">
        <v>92</v>
      </c>
      <c r="E164" s="156"/>
      <c r="F164" s="150"/>
      <c r="G164" s="152"/>
      <c r="H164" s="152"/>
      <c r="I164" s="152"/>
      <c r="J164" s="152"/>
    </row>
    <row r="165" spans="1:10" ht="18">
      <c r="A165" s="145">
        <v>24</v>
      </c>
      <c r="B165" s="146">
        <v>77</v>
      </c>
      <c r="C165" s="115" t="s">
        <v>202</v>
      </c>
      <c r="D165" s="164" t="s">
        <v>203</v>
      </c>
      <c r="E165" s="156"/>
      <c r="F165" s="150"/>
      <c r="G165" s="152"/>
      <c r="H165" s="152"/>
      <c r="I165" s="152"/>
      <c r="J165" s="152"/>
    </row>
    <row r="166" spans="1:10" ht="18">
      <c r="A166" s="145">
        <v>25</v>
      </c>
      <c r="B166" s="146">
        <v>78</v>
      </c>
      <c r="C166" s="122" t="s">
        <v>204</v>
      </c>
      <c r="D166" s="165" t="s">
        <v>167</v>
      </c>
      <c r="E166" s="156"/>
      <c r="F166" s="150"/>
      <c r="G166" s="152"/>
      <c r="H166" s="152"/>
      <c r="I166" s="152"/>
      <c r="J166" s="152"/>
    </row>
    <row r="167" spans="1:10" ht="18">
      <c r="A167" s="145">
        <v>26</v>
      </c>
      <c r="B167" s="146">
        <v>79</v>
      </c>
      <c r="C167" s="115" t="s">
        <v>205</v>
      </c>
      <c r="D167" s="164" t="s">
        <v>98</v>
      </c>
      <c r="E167" s="156"/>
      <c r="F167" s="150"/>
      <c r="G167" s="152"/>
      <c r="H167" s="152"/>
      <c r="I167" s="152"/>
      <c r="J167" s="152"/>
    </row>
    <row r="168" spans="1:10" ht="18">
      <c r="A168" s="145">
        <v>27</v>
      </c>
      <c r="B168" s="146">
        <v>80</v>
      </c>
      <c r="C168" s="115" t="s">
        <v>6</v>
      </c>
      <c r="D168" s="164" t="s">
        <v>98</v>
      </c>
      <c r="E168" s="156"/>
      <c r="F168" s="150"/>
      <c r="G168" s="152"/>
      <c r="H168" s="152"/>
      <c r="I168" s="152"/>
      <c r="J168" s="152"/>
    </row>
    <row r="169" spans="1:10" ht="18">
      <c r="A169" s="145">
        <v>28</v>
      </c>
      <c r="B169" s="146">
        <v>81</v>
      </c>
      <c r="C169" s="115" t="s">
        <v>35</v>
      </c>
      <c r="D169" s="164" t="s">
        <v>206</v>
      </c>
      <c r="E169" s="156"/>
      <c r="F169" s="150"/>
      <c r="G169" s="152"/>
      <c r="H169" s="152"/>
      <c r="I169" s="152"/>
      <c r="J169" s="152"/>
    </row>
    <row r="170" spans="1:10" ht="18">
      <c r="A170" s="145">
        <v>29</v>
      </c>
      <c r="B170" s="146">
        <v>82</v>
      </c>
      <c r="C170" s="166"/>
      <c r="D170" s="167"/>
      <c r="E170" s="149"/>
      <c r="F170" s="150"/>
      <c r="G170" s="152"/>
      <c r="H170" s="152"/>
      <c r="I170" s="152"/>
      <c r="J170" s="152"/>
    </row>
    <row r="171" spans="1:10" ht="18">
      <c r="A171" s="145">
        <v>30</v>
      </c>
      <c r="B171" s="146">
        <v>83</v>
      </c>
      <c r="C171" s="166"/>
      <c r="D171" s="167"/>
      <c r="E171" s="149"/>
      <c r="F171" s="150"/>
      <c r="G171" s="152"/>
      <c r="H171" s="152"/>
      <c r="I171" s="152"/>
      <c r="J171" s="152"/>
    </row>
    <row r="172" spans="1:10" ht="18.75">
      <c r="A172" s="145">
        <v>31</v>
      </c>
      <c r="B172" s="146"/>
      <c r="C172" s="147"/>
      <c r="D172" s="148"/>
      <c r="E172" s="156"/>
      <c r="F172" s="150"/>
      <c r="G172" s="152"/>
      <c r="H172" s="152"/>
      <c r="I172" s="152"/>
      <c r="J172" s="152"/>
    </row>
    <row r="173" ht="18">
      <c r="A173" s="153"/>
    </row>
    <row r="174" ht="18">
      <c r="A174" s="153" t="s">
        <v>162</v>
      </c>
    </row>
    <row r="175" ht="18">
      <c r="A175" s="153" t="s">
        <v>163</v>
      </c>
    </row>
    <row r="176" ht="18.75">
      <c r="A176" s="154" t="s">
        <v>164</v>
      </c>
    </row>
    <row r="177" ht="15.75">
      <c r="A177" s="155" t="s">
        <v>165</v>
      </c>
    </row>
  </sheetData>
  <sheetProtection/>
  <mergeCells count="52">
    <mergeCell ref="A4:C4"/>
    <mergeCell ref="D4:I4"/>
    <mergeCell ref="A5:C5"/>
    <mergeCell ref="D5:J5"/>
    <mergeCell ref="D50:J50"/>
    <mergeCell ref="B7:B8"/>
    <mergeCell ref="C7:C8"/>
    <mergeCell ref="D7:D8"/>
    <mergeCell ref="J7:J8"/>
    <mergeCell ref="E7:E8"/>
    <mergeCell ref="F7:F8"/>
    <mergeCell ref="G7:G8"/>
    <mergeCell ref="H7:I7"/>
    <mergeCell ref="A7:A8"/>
    <mergeCell ref="G52:G53"/>
    <mergeCell ref="H52:I52"/>
    <mergeCell ref="A52:A53"/>
    <mergeCell ref="B52:B53"/>
    <mergeCell ref="C52:C53"/>
    <mergeCell ref="D52:D53"/>
    <mergeCell ref="A49:C49"/>
    <mergeCell ref="D49:I49"/>
    <mergeCell ref="A50:C50"/>
    <mergeCell ref="B96:B97"/>
    <mergeCell ref="C96:C97"/>
    <mergeCell ref="D96:D97"/>
    <mergeCell ref="J52:J53"/>
    <mergeCell ref="A93:C93"/>
    <mergeCell ref="D93:I93"/>
    <mergeCell ref="A94:C94"/>
    <mergeCell ref="D94:J94"/>
    <mergeCell ref="E52:E53"/>
    <mergeCell ref="F52:F53"/>
    <mergeCell ref="J96:J97"/>
    <mergeCell ref="A137:C137"/>
    <mergeCell ref="D137:I137"/>
    <mergeCell ref="A138:C138"/>
    <mergeCell ref="D138:J138"/>
    <mergeCell ref="E96:E97"/>
    <mergeCell ref="F96:F97"/>
    <mergeCell ref="G96:G97"/>
    <mergeCell ref="H96:I96"/>
    <mergeCell ref="A96:A97"/>
    <mergeCell ref="J140:J141"/>
    <mergeCell ref="E140:E141"/>
    <mergeCell ref="F140:F141"/>
    <mergeCell ref="G140:G141"/>
    <mergeCell ref="H140:I140"/>
    <mergeCell ref="A140:A141"/>
    <mergeCell ref="B140:B141"/>
    <mergeCell ref="C140:C141"/>
    <mergeCell ref="D140:D141"/>
  </mergeCells>
  <printOptions/>
  <pageMargins left="0.43" right="0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Thanh Thuy</cp:lastModifiedBy>
  <cp:lastPrinted>2003-01-14T16:47:05Z</cp:lastPrinted>
  <dcterms:created xsi:type="dcterms:W3CDTF">2008-01-21T07:52:02Z</dcterms:created>
  <dcterms:modified xsi:type="dcterms:W3CDTF">2005-12-31T19:51:15Z</dcterms:modified>
  <cp:category/>
  <cp:version/>
  <cp:contentType/>
  <cp:contentStatus/>
</cp:coreProperties>
</file>