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55" activeTab="0"/>
  </bookViews>
  <sheets>
    <sheet name="Sheet1 " sheetId="1" r:id="rId1"/>
  </sheets>
  <definedNames>
    <definedName name="_xlnm.Print_Area" localSheetId="0">'Sheet1 '!$A$1:$E$388</definedName>
    <definedName name="_xlnm.Print_Titles" localSheetId="0">'Sheet1 '!$8:$8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A8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<sst xmlns="http://schemas.openxmlformats.org/spreadsheetml/2006/main" count="378" uniqueCount="218">
  <si>
    <t>Đơn vị: Đại học Hồng Đức</t>
  </si>
  <si>
    <t>Chương: 422</t>
  </si>
  <si>
    <t>Đơn vị tính: đồng</t>
  </si>
  <si>
    <t>STT</t>
  </si>
  <si>
    <t>Chỉ tiêu</t>
  </si>
  <si>
    <t>Số liệu báo cáo quyết toán</t>
  </si>
  <si>
    <t>Số liệu quyết toán được duyệt</t>
  </si>
  <si>
    <t>A</t>
  </si>
  <si>
    <t>Quyết toán thu</t>
  </si>
  <si>
    <t>I</t>
  </si>
  <si>
    <t>Tổng số thu</t>
  </si>
  <si>
    <t>Thu học phí, lệ phí</t>
  </si>
  <si>
    <t>Thu học phí</t>
  </si>
  <si>
    <t>Chính quy</t>
  </si>
  <si>
    <t>Không chính quy</t>
  </si>
  <si>
    <t>Thu lệ phí</t>
  </si>
  <si>
    <t>Thu sự nghiệp khác</t>
  </si>
  <si>
    <t>II</t>
  </si>
  <si>
    <t>Số thu nộp NSNN</t>
  </si>
  <si>
    <t>III</t>
  </si>
  <si>
    <t>Số được để lại chi theo chế độ</t>
  </si>
  <si>
    <t>Học phí, lệ phí</t>
  </si>
  <si>
    <t>Học phí</t>
  </si>
  <si>
    <t>Lệ phí</t>
  </si>
  <si>
    <t>Hoạt động sự nghiệp khác</t>
  </si>
  <si>
    <t>B</t>
  </si>
  <si>
    <t>Quyết toán chi ngân sách nhà nước</t>
  </si>
  <si>
    <t>Chi sự nghiệp đào tạo</t>
  </si>
  <si>
    <t>Kinh phí thường xuyên</t>
  </si>
  <si>
    <t>Tiểu nhóm 0129: Thanh toán cá nhân</t>
  </si>
  <si>
    <t>TiÒn l­¬ng</t>
  </si>
  <si>
    <t>L­¬ng ng¹ch, bËc theo quü l­¬ng ®­îc duyÖt</t>
  </si>
  <si>
    <t>Lương HĐ dài hạn</t>
  </si>
  <si>
    <t>TiÒn c«ng</t>
  </si>
  <si>
    <t>TiÒn c«ng cho L§ th­êng xuyªn theo H§</t>
  </si>
  <si>
    <t xml:space="preserve">Phô cÊp l­¬ng </t>
  </si>
  <si>
    <t>Phô cÊp chøc vô</t>
  </si>
  <si>
    <t>Phô cÊp lµm ®ªm</t>
  </si>
  <si>
    <t>Phô cÊp thªm giê</t>
  </si>
  <si>
    <t>phô cÊp ®éc h¹i</t>
  </si>
  <si>
    <t xml:space="preserve">Phô cÊp ­u ®·i nghÒ </t>
  </si>
  <si>
    <t xml:space="preserve">Phô cÊp tr¸ch nhiÖm </t>
  </si>
  <si>
    <t xml:space="preserve">Phô cÊp th©m niªn </t>
  </si>
  <si>
    <t>Phô cÊp v­ît khung</t>
  </si>
  <si>
    <t>Đảng</t>
  </si>
  <si>
    <t>Kh¸c</t>
  </si>
  <si>
    <t>Häc bæng häc sinh, sinh viªn</t>
  </si>
  <si>
    <t xml:space="preserve">Häc bæng häc sinh, sinh viªn </t>
  </si>
  <si>
    <t>TiÒn th­ëng</t>
  </si>
  <si>
    <t xml:space="preserve">Th­ëng th­êng xuyªn theo ®Þnh møc </t>
  </si>
  <si>
    <t>C¸c chi phÝ kh¸c theo chÕ ®é liªn quan ®Õn CTKT</t>
  </si>
  <si>
    <t>Phóc lîi tËp thÓ</t>
  </si>
  <si>
    <t xml:space="preserve">Tµu xe </t>
  </si>
  <si>
    <t>TiÒn thuèc y tÕ trong c¬ quan ®¬n vÞ</t>
  </si>
  <si>
    <t>TiÒn n­íc uèng</t>
  </si>
  <si>
    <t xml:space="preserve">C¸c kho¶n ®ãng gãp </t>
  </si>
  <si>
    <t>B¶o hiÓm x· héi (18%)</t>
  </si>
  <si>
    <t>B¶o hiÓm Y tÕ (3%)</t>
  </si>
  <si>
    <t>Kinh phÝ c«ng  ®oµn (2%)</t>
  </si>
  <si>
    <t>B¶o hiÓm thÊt nghiÖp (1%)</t>
  </si>
  <si>
    <t>C¸c kho¶n thanh to¸n kh¸c cho c¸ nh©n</t>
  </si>
  <si>
    <t>Chi chªnh lÖch thu nhËp thùc tÕ so víi l­¬ng ng¹ch bËc, chøc vô</t>
  </si>
  <si>
    <t>Trî cÊp kh¸c</t>
  </si>
  <si>
    <t>TiÓu nhãm 0130- Chi vÒ hµng hãa dÞch vô</t>
  </si>
  <si>
    <t xml:space="preserve">Thanh to¸n dÞch vô c«ng céng </t>
  </si>
  <si>
    <t xml:space="preserve">Thanh to¸n tiÒn ®iÖn </t>
  </si>
  <si>
    <t xml:space="preserve">Thanh to¸n tiÒn n­íc </t>
  </si>
  <si>
    <t xml:space="preserve">Thanh to¸n tiÒn nhiªn liÖu </t>
  </si>
  <si>
    <t>Thanh to¸n tiÒn vÖ sinh, m«i tr­êng</t>
  </si>
  <si>
    <t xml:space="preserve">VËt t­ v¨n phßng </t>
  </si>
  <si>
    <t xml:space="preserve">V¨n phßng phÈm </t>
  </si>
  <si>
    <t xml:space="preserve">Mua s¾m c«ng cô, dông cô v¨n phßng </t>
  </si>
  <si>
    <t>Kho¸n v¨n phßng phÈm</t>
  </si>
  <si>
    <t xml:space="preserve">Th«ng tin  tuyªn truyÒn liªn l¹c </t>
  </si>
  <si>
    <t xml:space="preserve">C­íc phÝ ®iÖn tho¹i trong n­íc </t>
  </si>
  <si>
    <t xml:space="preserve">C­íc phÝ b­u chÝnh </t>
  </si>
  <si>
    <t>Tuyªn truyÒn</t>
  </si>
  <si>
    <t>Qu¶ng c¸o</t>
  </si>
  <si>
    <t>S¸ch, b¸o, t¹p chÝ th­ viÖn</t>
  </si>
  <si>
    <t>C­íc phÝ intenet, th­ viÖn ®iÖn tö</t>
  </si>
  <si>
    <t>Kho¸n §iÖn tho¹i</t>
  </si>
  <si>
    <t>Héi nghÞ</t>
  </si>
  <si>
    <t>Båi d­ìng gi¶ng viªn, b¸o c¸o viªn</t>
  </si>
  <si>
    <t>Chi bï tiÒn ¨n</t>
  </si>
  <si>
    <t>Chi phÝ kh¸c</t>
  </si>
  <si>
    <t xml:space="preserve">C«ng t¸c phÝ </t>
  </si>
  <si>
    <t xml:space="preserve">TiÒn vÐ tµu xe </t>
  </si>
  <si>
    <t xml:space="preserve">Phô cÊp c«ng t¸c </t>
  </si>
  <si>
    <t xml:space="preserve">TiÒn thuª phßng ngñ </t>
  </si>
  <si>
    <t xml:space="preserve"> Kho¸n c«ng t¸c phÝ</t>
  </si>
  <si>
    <t>Chi phÝ thuª m­ín</t>
  </si>
  <si>
    <t>Thuª ph­¬ng tiÖn vËn chuyÓn</t>
  </si>
  <si>
    <t>Thuª lao ®éng trong n­íc</t>
  </si>
  <si>
    <t>Chi ®oµn ra</t>
  </si>
  <si>
    <t xml:space="preserve">TiÒn vÐ m¸y bay, tµu, xe </t>
  </si>
  <si>
    <t>TiÒn ¨n</t>
  </si>
  <si>
    <t>TiÒn ë</t>
  </si>
  <si>
    <t>Chi khác</t>
  </si>
  <si>
    <t>Chi ®oµn vµo</t>
  </si>
  <si>
    <t>Söa ch÷a tµi s¶n th­êng xuyªn</t>
  </si>
  <si>
    <t>¤ t« con, « t« t¶i</t>
  </si>
  <si>
    <t>Trang thiết bị kỹ thuật chuyên dụng</t>
  </si>
  <si>
    <t>Điều hòa nhiệt độ</t>
  </si>
  <si>
    <t>Nhµ cöa</t>
  </si>
  <si>
    <t>ThiÕt bÞ PCCC</t>
  </si>
  <si>
    <t>ThiÕt bÞ tin häc</t>
  </si>
  <si>
    <t>Máy pho to copy</t>
  </si>
  <si>
    <t>Maý bơm nước</t>
  </si>
  <si>
    <t>B¶o tr× vµ hoµn thiÖn phÇn mÒm m¸y tÝnh</t>
  </si>
  <si>
    <t>§­êng ®iÖn, cÊp tho¸t n­íc</t>
  </si>
  <si>
    <t>Đường xá cầu cống</t>
  </si>
  <si>
    <t>C¸c TS vµ c«ng tr×nh h¹ tÇng kh¸c</t>
  </si>
  <si>
    <t>Chi nghiÖp vô chuyªn m«n tõng ngµnh</t>
  </si>
  <si>
    <t>Chi mua hµng ho¸, vËt t­ dïng cho CM</t>
  </si>
  <si>
    <t>Trang thiÕt bÞ ký thuËt chuyªn dïng</t>
  </si>
  <si>
    <t xml:space="preserve">Chi mua, in Ên chØ, poto tµi liÖu dïng cho CM </t>
  </si>
  <si>
    <t>§ång phôc trang phôc</t>
  </si>
  <si>
    <t>S¸ch tµi liÖu, chÕ ®é dïng cho c«ng t¸c CM</t>
  </si>
  <si>
    <t>Chi  thanh to¸n H§  thùc hiÖn nghiÖp vô CM</t>
  </si>
  <si>
    <t xml:space="preserve">Chi tr¶ nhuËn bót theo chÕ ®é </t>
  </si>
  <si>
    <t xml:space="preserve">Chi phÝ TH ®Ò tµi NCKH theo chÕ ®é </t>
  </si>
  <si>
    <t xml:space="preserve">Chi kh¸c </t>
  </si>
  <si>
    <t>TiÓu nhãm 0123- C¸c kho¶n chi kh¸c</t>
  </si>
  <si>
    <t>Chi kû niÖm c¸c ngµy lÔ lín</t>
  </si>
  <si>
    <t xml:space="preserve">Chi c¸c kho¶n phÝ, lÖ phÝ </t>
  </si>
  <si>
    <t xml:space="preserve">Chi b¶o hiÓm tµi s¶n vµ ph­¬ng tiÖn </t>
  </si>
  <si>
    <t>Chi tiÕp kh¸ch</t>
  </si>
  <si>
    <t>Chi c¸c kho¶n kh¸c</t>
  </si>
  <si>
    <t xml:space="preserve">Chi Tc ®¶ng ë tæ chøc ®¶ng CS &amp; c¸c c©p trªn </t>
  </si>
  <si>
    <t>Chi lËp c¸c quü cña ®¬n vÞ thùc hiÖn kho¸n chi vµ ®¬n vÞ sù nghiÖp cã thu</t>
  </si>
  <si>
    <t>Chi lËp quü DN æn ®Þnh thu nhËp</t>
  </si>
  <si>
    <t>Chi lËp quü phóc lîi</t>
  </si>
  <si>
    <t>Chi lËp quü khen th­ëng</t>
  </si>
  <si>
    <t>Chi lËp quü PTSN</t>
  </si>
  <si>
    <t>Tiểu nhóm 0600- Chi đầu tư phát triển</t>
  </si>
  <si>
    <t>Mua s¾m tµi s¶n dïng cho c«ng t¸c CM</t>
  </si>
  <si>
    <t>TPB kü thuËt CD</t>
  </si>
  <si>
    <t>Kinh phí không thường xuyên</t>
  </si>
  <si>
    <t>Loại 490 khoản 502</t>
  </si>
  <si>
    <t>Tiểu nhóm 0129- Thanh toán cá nhân</t>
  </si>
  <si>
    <t>Häc bæng HSSV c¸c tr­êng trong n­íc</t>
  </si>
  <si>
    <t>Khác</t>
  </si>
  <si>
    <t>TiÓu nhãm 0130- Chi vÒ hµng ho¸ dÞch vô</t>
  </si>
  <si>
    <t>Thuª phßng ngñ</t>
  </si>
  <si>
    <t>Kho¸n chi theo chÕ ®é</t>
  </si>
  <si>
    <t>S÷a ch÷a th­êng xuyªn TSC§ phôc vô CM</t>
  </si>
  <si>
    <t>M¸y b¬m n­íc</t>
  </si>
  <si>
    <t>Chi phÝ thùc hiÖn ®Ò tµi NCKH</t>
  </si>
  <si>
    <t>Tiểu nhóm 0123- Các khoản chi khác</t>
  </si>
  <si>
    <t>Chi viện trợ</t>
  </si>
  <si>
    <t>Chi đào tạo HS Lào</t>
  </si>
  <si>
    <t>C¸c kho¶n thanh to¸n cho c¸ nh©n</t>
  </si>
  <si>
    <t>Trî cÊp PC kh¸c</t>
  </si>
  <si>
    <t>SỰ NGHIỆP KHOA HỌC</t>
  </si>
  <si>
    <t>Nghiªn cøu vµ ph¸t triÓn thùc nghiÖm khoa häc (Lo¹i 370 kho¶n 371)</t>
  </si>
  <si>
    <t xml:space="preserve">Chi nghiÖp vô chuyªn m«n </t>
  </si>
  <si>
    <t xml:space="preserve">Chi mua hµng ho¸, vËt t­ </t>
  </si>
  <si>
    <t>Chi mua, in Ên chØ, po to tµi liÖu</t>
  </si>
  <si>
    <t>Ho¹t ®éng khoa häc - CN kh¸c (Lo¹i 370 kho¶n 373)</t>
  </si>
  <si>
    <t>Vé tàu xe</t>
  </si>
  <si>
    <t>Công tác phí</t>
  </si>
  <si>
    <t>C</t>
  </si>
  <si>
    <t>Quyết toán chi nguồn khác</t>
  </si>
  <si>
    <t>C«ng tr×nh VH, c«ng viªn, thÓ thao</t>
  </si>
  <si>
    <t xml:space="preserve">Chi mua hµng ho¸, vËt t­ dïng cho CM </t>
  </si>
  <si>
    <t xml:space="preserve">Chi mua, in Ên chØ, po to tµi liÖu dïng cho CM </t>
  </si>
  <si>
    <t>Chi phÝ TH ®Ò tµi NCKH theo chÕ ®é</t>
  </si>
  <si>
    <t xml:space="preserve">Chi Tc ®¶ng ë tæ chøc ®¶ng CS &amp; c¸c cấp trªn </t>
  </si>
  <si>
    <t>Mua vµ ®Çu t­ tµi s¶n v« h×nh</t>
  </si>
  <si>
    <t>Mua phÇn mÒm m¸y tÝnh</t>
  </si>
  <si>
    <t>HS,SV đi nước ngoài</t>
  </si>
  <si>
    <t>Tiền tiêu vặt</t>
  </si>
  <si>
    <t>Công trình SH,CV,TT</t>
  </si>
  <si>
    <t>Bảo hộ lao động</t>
  </si>
  <si>
    <t>Chi khen thưởng</t>
  </si>
  <si>
    <t>Chi thanh toán dịch vụ công cộng</t>
  </si>
  <si>
    <t>Mua sắm, đầu tư tài sản vô hình</t>
  </si>
  <si>
    <t>Mua phần mêm máy tính</t>
  </si>
  <si>
    <t>Máy bơm nước</t>
  </si>
  <si>
    <t>Tiền lương</t>
  </si>
  <si>
    <t>Quỹ lương được duyệt</t>
  </si>
  <si>
    <t>Phụ cấp lương</t>
  </si>
  <si>
    <t>Phụ cấp thêm giờ</t>
  </si>
  <si>
    <t>Phụ cấp ưu đãi nghề</t>
  </si>
  <si>
    <t>Phụ cấp thâm niên nghề</t>
  </si>
  <si>
    <t>Khoán VPP</t>
  </si>
  <si>
    <t>Máy phát điện</t>
  </si>
  <si>
    <t>Mua, đầu tư tài sản vô hình</t>
  </si>
  <si>
    <t>Mua phần mềm máy tính</t>
  </si>
  <si>
    <t>Thuê phòng ngủ</t>
  </si>
  <si>
    <t>Thuê phương tiện vận chuyển</t>
  </si>
  <si>
    <t>Chi phí NV chuyên môn</t>
  </si>
  <si>
    <t>Mua in ấn, photo tài liệu</t>
  </si>
  <si>
    <t>Chi phí thực hiện đề tài khoa học</t>
  </si>
  <si>
    <t>Học bổng học sinh sinh viên</t>
  </si>
  <si>
    <t>HS,SV các trường PT,ĐT trong nước</t>
  </si>
  <si>
    <t>Thanh toán tiền nước</t>
  </si>
  <si>
    <t>Quảng cáo</t>
  </si>
  <si>
    <t>In tài liệu</t>
  </si>
  <si>
    <t>Lệ phí liên quan</t>
  </si>
  <si>
    <t>Tiền ở</t>
  </si>
  <si>
    <t>Tiền ăn</t>
  </si>
  <si>
    <t>Nhà cửa</t>
  </si>
  <si>
    <t>Thiết bị tin học</t>
  </si>
  <si>
    <t>Bảo trì và hoàn thiện máy tính</t>
  </si>
  <si>
    <t>Chi các khoản phí lệ phí</t>
  </si>
  <si>
    <t>Chi bảo hiểm tài sản và pt</t>
  </si>
  <si>
    <t>Chi hỗ trợ</t>
  </si>
  <si>
    <t>Sách tài liệu và chế độ</t>
  </si>
  <si>
    <t>Thanh Hóa, ngày  25  tháng  08  năm 2015</t>
  </si>
  <si>
    <t>QUYẾT TOÁN THU - CHI NGUỒN NSNN, NGUỒN KHÁC NĂM 2014</t>
  </si>
  <si>
    <t>Chi lËp c¸c quü cña ®¬n vÞ t.hiÖn kho¸n chi vµ ®.vÞ sù nghiÖp cã thu</t>
  </si>
  <si>
    <t>Nghiên cứu và PT thực nghiệm KH tự nhiên (Loại 370 khoản 372)</t>
  </si>
  <si>
    <r>
      <t xml:space="preserve">ñy ban nh©n d©n tØnh Thanh Hãa            </t>
    </r>
    <r>
      <rPr>
        <b/>
        <sz val="12"/>
        <rFont val=".VnTimeH"/>
        <family val="2"/>
      </rPr>
      <t>céng hßa x· héi chñ nghÜa viÖt nam</t>
    </r>
  </si>
  <si>
    <r>
      <t xml:space="preserve">       tr­êng ®¹i häc hång ®øc                                    </t>
    </r>
    <r>
      <rPr>
        <b/>
        <sz val="12"/>
        <rFont val=".VnTime"/>
        <family val="2"/>
      </rPr>
      <t>§éc lËp - Tù do - H¹nh phóc</t>
    </r>
  </si>
  <si>
    <t xml:space="preserve">          Người lập                       Kế toán trưởng                                                    HIỆU TRƯỞNG</t>
  </si>
  <si>
    <t xml:space="preserve">  Nguyễn Thùy Linh              Hoàng Ngọc Ban                                                 Nguyễn Mạnh An</t>
  </si>
  <si>
    <t>(Ban hành kèm theo Quyết định số 1378/QĐ-ĐHHĐ ngày 28/8/2015)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</si>
</sst>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\ _₫_-;\-* #,##0\ _₫_-;_-* &quot;-&quot;??\ _₫_-;_-@_-"/>
  </numFmts>
  <fonts count="64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.VnTime"/>
      <family val="2"/>
    </font>
    <font>
      <sz val="12"/>
      <name val=".VnTimeH"/>
      <family val="2"/>
    </font>
    <font>
      <b/>
      <sz val="12"/>
      <name val=".VnTimeH"/>
      <family val="2"/>
    </font>
    <font>
      <b/>
      <sz val="12"/>
      <name val=".VnTime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name val="Arial"/>
      <family val="2"/>
    </font>
    <font>
      <b/>
      <sz val="13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.VnTime"/>
      <family val="2"/>
    </font>
    <font>
      <sz val="10"/>
      <name val=".VnTime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8"/>
      <color theme="3"/>
      <name val="Calibri Light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0"/>
      <color theme="1"/>
      <name val="Times New Roman"/>
      <family val="1"/>
    </font>
    <font>
      <b/>
      <sz val="10"/>
      <name val="Calibri Light"/>
      <family val="1"/>
    </font>
    <font>
      <sz val="10"/>
      <name val="Calibri Light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Calibri Light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/>
    </border>
    <border>
      <left style="thin"/>
      <right style="double"/>
      <top/>
      <bottom/>
    </border>
    <border>
      <left style="thin"/>
      <right style="double"/>
      <top style="thin"/>
      <bottom style="thin"/>
    </border>
    <border>
      <left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/>
      <top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4" fillId="0" borderId="0" xfId="56" applyFont="1" applyAlignment="1">
      <alignment/>
      <protection/>
    </xf>
    <xf numFmtId="0" fontId="37" fillId="0" borderId="0" xfId="57">
      <alignment/>
      <protection/>
    </xf>
    <xf numFmtId="0" fontId="5" fillId="0" borderId="0" xfId="56" applyFont="1" applyAlignment="1">
      <alignment/>
      <protection/>
    </xf>
    <xf numFmtId="0" fontId="5" fillId="0" borderId="0" xfId="56" applyFont="1" applyAlignment="1">
      <alignment horizontal="center"/>
      <protection/>
    </xf>
    <xf numFmtId="0" fontId="37" fillId="0" borderId="0" xfId="57" applyAlignment="1">
      <alignment/>
      <protection/>
    </xf>
    <xf numFmtId="0" fontId="37" fillId="0" borderId="0" xfId="57" applyAlignment="1">
      <alignment wrapText="1"/>
      <protection/>
    </xf>
    <xf numFmtId="164" fontId="37" fillId="0" borderId="0" xfId="57" applyNumberFormat="1">
      <alignment/>
      <protection/>
    </xf>
    <xf numFmtId="0" fontId="37" fillId="0" borderId="0" xfId="57" applyFont="1">
      <alignment/>
      <protection/>
    </xf>
    <xf numFmtId="0" fontId="52" fillId="0" borderId="0" xfId="57" applyFont="1">
      <alignment/>
      <protection/>
    </xf>
    <xf numFmtId="0" fontId="52" fillId="0" borderId="0" xfId="57" applyFont="1">
      <alignment/>
      <protection/>
    </xf>
    <xf numFmtId="0" fontId="37" fillId="0" borderId="0" xfId="57" applyFont="1">
      <alignment/>
      <protection/>
    </xf>
    <xf numFmtId="0" fontId="54" fillId="0" borderId="10" xfId="57" applyFont="1" applyBorder="1" applyAlignment="1">
      <alignment horizontal="center" vertical="center" wrapText="1"/>
      <protection/>
    </xf>
    <xf numFmtId="0" fontId="54" fillId="0" borderId="11" xfId="57" applyFont="1" applyBorder="1" applyAlignment="1">
      <alignment horizontal="center" vertical="center" wrapText="1"/>
      <protection/>
    </xf>
    <xf numFmtId="0" fontId="54" fillId="0" borderId="12" xfId="57" applyFont="1" applyBorder="1" applyAlignment="1">
      <alignment horizontal="center" wrapText="1"/>
      <protection/>
    </xf>
    <xf numFmtId="0" fontId="17" fillId="0" borderId="13" xfId="56" applyFont="1" applyBorder="1" applyAlignment="1">
      <alignment horizontal="left" vertical="center" wrapText="1"/>
      <protection/>
    </xf>
    <xf numFmtId="0" fontId="17" fillId="0" borderId="14" xfId="56" applyFont="1" applyBorder="1" applyAlignment="1">
      <alignment horizontal="left" vertical="center"/>
      <protection/>
    </xf>
    <xf numFmtId="0" fontId="17" fillId="33" borderId="13" xfId="56" applyFont="1" applyFill="1" applyBorder="1" applyAlignment="1">
      <alignment horizontal="left" vertical="center" wrapText="1"/>
      <protection/>
    </xf>
    <xf numFmtId="0" fontId="16" fillId="33" borderId="13" xfId="56" applyFont="1" applyFill="1" applyBorder="1" applyAlignment="1">
      <alignment horizontal="left" vertical="center" wrapText="1"/>
      <protection/>
    </xf>
    <xf numFmtId="0" fontId="55" fillId="33" borderId="13" xfId="56" applyFont="1" applyFill="1" applyBorder="1" applyAlignment="1">
      <alignment horizontal="left" vertical="center" wrapText="1"/>
      <protection/>
    </xf>
    <xf numFmtId="0" fontId="56" fillId="33" borderId="13" xfId="56" applyFont="1" applyFill="1" applyBorder="1" applyAlignment="1">
      <alignment horizontal="left" vertical="center" wrapText="1"/>
      <protection/>
    </xf>
    <xf numFmtId="0" fontId="17" fillId="0" borderId="15" xfId="56" applyFont="1" applyBorder="1" applyAlignment="1">
      <alignment horizontal="left" vertical="center"/>
      <protection/>
    </xf>
    <xf numFmtId="0" fontId="54" fillId="0" borderId="10" xfId="57" applyFont="1" applyBorder="1" applyAlignment="1">
      <alignment horizontal="center" vertical="center"/>
      <protection/>
    </xf>
    <xf numFmtId="0" fontId="54" fillId="0" borderId="16" xfId="57" applyFont="1" applyBorder="1" applyAlignment="1">
      <alignment horizontal="center" vertical="center"/>
      <protection/>
    </xf>
    <xf numFmtId="0" fontId="54" fillId="0" borderId="17" xfId="57" applyFont="1" applyBorder="1" applyAlignment="1">
      <alignment horizontal="center" vertical="center"/>
      <protection/>
    </xf>
    <xf numFmtId="0" fontId="57" fillId="0" borderId="17" xfId="57" applyFont="1" applyBorder="1" applyAlignment="1">
      <alignment horizontal="center" vertical="center"/>
      <protection/>
    </xf>
    <xf numFmtId="0" fontId="54" fillId="0" borderId="18" xfId="57" applyFont="1" applyBorder="1" applyAlignment="1">
      <alignment horizontal="center" vertical="center"/>
      <protection/>
    </xf>
    <xf numFmtId="0" fontId="57" fillId="0" borderId="19" xfId="57" applyFont="1" applyBorder="1" applyAlignment="1">
      <alignment horizontal="center" vertical="center"/>
      <protection/>
    </xf>
    <xf numFmtId="0" fontId="57" fillId="0" borderId="16" xfId="57" applyFont="1" applyBorder="1" applyAlignment="1">
      <alignment horizontal="center" vertical="center"/>
      <protection/>
    </xf>
    <xf numFmtId="0" fontId="57" fillId="0" borderId="18" xfId="57" applyFont="1" applyBorder="1" applyAlignment="1">
      <alignment horizontal="center" vertical="center"/>
      <protection/>
    </xf>
    <xf numFmtId="0" fontId="54" fillId="0" borderId="20" xfId="57" applyFont="1" applyBorder="1" applyAlignment="1">
      <alignment horizontal="center" vertical="center"/>
      <protection/>
    </xf>
    <xf numFmtId="0" fontId="54" fillId="0" borderId="11" xfId="57" applyFont="1" applyBorder="1" applyAlignment="1">
      <alignment vertical="center"/>
      <protection/>
    </xf>
    <xf numFmtId="0" fontId="54" fillId="0" borderId="12" xfId="57" applyFont="1" applyBorder="1" applyAlignment="1">
      <alignment vertical="center"/>
      <protection/>
    </xf>
    <xf numFmtId="37" fontId="54" fillId="0" borderId="21" xfId="43" applyNumberFormat="1" applyFont="1" applyBorder="1" applyAlignment="1">
      <alignment vertical="center" wrapText="1" readingOrder="1"/>
    </xf>
    <xf numFmtId="37" fontId="54" fillId="0" borderId="22" xfId="43" applyNumberFormat="1" applyFont="1" applyBorder="1" applyAlignment="1">
      <alignment vertical="center" wrapText="1" readingOrder="1"/>
    </xf>
    <xf numFmtId="37" fontId="57" fillId="0" borderId="21" xfId="43" applyNumberFormat="1" applyFont="1" applyBorder="1" applyAlignment="1">
      <alignment vertical="center" wrapText="1" readingOrder="1"/>
    </xf>
    <xf numFmtId="37" fontId="57" fillId="0" borderId="22" xfId="43" applyNumberFormat="1" applyFont="1" applyBorder="1" applyAlignment="1">
      <alignment vertical="center" wrapText="1" readingOrder="1"/>
    </xf>
    <xf numFmtId="37" fontId="54" fillId="0" borderId="23" xfId="43" applyNumberFormat="1" applyFont="1" applyBorder="1" applyAlignment="1">
      <alignment vertical="center" wrapText="1" readingOrder="1"/>
    </xf>
    <xf numFmtId="37" fontId="54" fillId="0" borderId="24" xfId="43" applyNumberFormat="1" applyFont="1" applyBorder="1" applyAlignment="1">
      <alignment vertical="center" wrapText="1" readingOrder="1"/>
    </xf>
    <xf numFmtId="37" fontId="54" fillId="0" borderId="11" xfId="43" applyNumberFormat="1" applyFont="1" applyBorder="1" applyAlignment="1">
      <alignment vertical="center" wrapText="1" readingOrder="1"/>
    </xf>
    <xf numFmtId="37" fontId="54" fillId="0" borderId="12" xfId="43" applyNumberFormat="1" applyFont="1" applyBorder="1" applyAlignment="1">
      <alignment vertical="center" wrapText="1" readingOrder="1"/>
    </xf>
    <xf numFmtId="0" fontId="16" fillId="0" borderId="14" xfId="56" applyFont="1" applyBorder="1" applyAlignment="1">
      <alignment horizontal="left" vertical="center"/>
      <protection/>
    </xf>
    <xf numFmtId="0" fontId="16" fillId="0" borderId="13" xfId="56" applyFont="1" applyBorder="1" applyAlignment="1">
      <alignment horizontal="left" vertical="center"/>
      <protection/>
    </xf>
    <xf numFmtId="0" fontId="17" fillId="0" borderId="13" xfId="56" applyFont="1" applyBorder="1" applyAlignment="1">
      <alignment horizontal="left" vertical="center"/>
      <protection/>
    </xf>
    <xf numFmtId="37" fontId="57" fillId="0" borderId="20" xfId="43" applyNumberFormat="1" applyFont="1" applyBorder="1" applyAlignment="1">
      <alignment vertical="center" wrapText="1" readingOrder="1"/>
    </xf>
    <xf numFmtId="37" fontId="57" fillId="0" borderId="25" xfId="43" applyNumberFormat="1" applyFont="1" applyBorder="1" applyAlignment="1">
      <alignment vertical="center" wrapText="1" readingOrder="1"/>
    </xf>
    <xf numFmtId="0" fontId="17" fillId="0" borderId="26" xfId="56" applyFont="1" applyBorder="1" applyAlignment="1">
      <alignment horizontal="left" vertical="center"/>
      <protection/>
    </xf>
    <xf numFmtId="37" fontId="57" fillId="0" borderId="27" xfId="43" applyNumberFormat="1" applyFont="1" applyBorder="1" applyAlignment="1">
      <alignment vertical="center" wrapText="1" readingOrder="1"/>
    </xf>
    <xf numFmtId="37" fontId="57" fillId="0" borderId="28" xfId="43" applyNumberFormat="1" applyFont="1" applyBorder="1" applyAlignment="1">
      <alignment vertical="center" wrapText="1" readingOrder="1"/>
    </xf>
    <xf numFmtId="0" fontId="16" fillId="0" borderId="29" xfId="56" applyFont="1" applyBorder="1" applyAlignment="1">
      <alignment horizontal="left" vertical="center"/>
      <protection/>
    </xf>
    <xf numFmtId="0" fontId="56" fillId="0" borderId="13" xfId="56" applyFont="1" applyBorder="1" applyAlignment="1">
      <alignment horizontal="left" vertical="center"/>
      <protection/>
    </xf>
    <xf numFmtId="0" fontId="57" fillId="0" borderId="14" xfId="57" applyFont="1" applyBorder="1" applyAlignment="1">
      <alignment horizontal="left" vertical="center"/>
      <protection/>
    </xf>
    <xf numFmtId="0" fontId="54" fillId="0" borderId="14" xfId="57" applyFont="1" applyBorder="1" applyAlignment="1">
      <alignment horizontal="left" vertical="center"/>
      <protection/>
    </xf>
    <xf numFmtId="0" fontId="16" fillId="0" borderId="13" xfId="56" applyFont="1" applyBorder="1" applyAlignment="1">
      <alignment vertical="center"/>
      <protection/>
    </xf>
    <xf numFmtId="0" fontId="17" fillId="0" borderId="13" xfId="56" applyFont="1" applyBorder="1" applyAlignment="1">
      <alignment vertical="center"/>
      <protection/>
    </xf>
    <xf numFmtId="0" fontId="56" fillId="0" borderId="13" xfId="56" applyFont="1" applyBorder="1" applyAlignment="1">
      <alignment vertical="center"/>
      <protection/>
    </xf>
    <xf numFmtId="0" fontId="57" fillId="0" borderId="15" xfId="57" applyFont="1" applyBorder="1" applyAlignment="1">
      <alignment horizontal="left" vertical="center"/>
      <protection/>
    </xf>
    <xf numFmtId="0" fontId="17" fillId="0" borderId="26" xfId="56" applyFont="1" applyBorder="1" applyAlignment="1">
      <alignment vertical="center"/>
      <protection/>
    </xf>
    <xf numFmtId="0" fontId="57" fillId="0" borderId="29" xfId="57" applyFont="1" applyBorder="1" applyAlignment="1">
      <alignment horizontal="left" vertical="center"/>
      <protection/>
    </xf>
    <xf numFmtId="0" fontId="17" fillId="33" borderId="13" xfId="56" applyFont="1" applyFill="1" applyBorder="1" applyAlignment="1">
      <alignment vertical="center"/>
      <protection/>
    </xf>
    <xf numFmtId="0" fontId="56" fillId="33" borderId="13" xfId="56" applyFont="1" applyFill="1" applyBorder="1" applyAlignment="1">
      <alignment vertical="center"/>
      <protection/>
    </xf>
    <xf numFmtId="0" fontId="16" fillId="33" borderId="13" xfId="56" applyFont="1" applyFill="1" applyBorder="1" applyAlignment="1">
      <alignment vertical="center"/>
      <protection/>
    </xf>
    <xf numFmtId="0" fontId="16" fillId="0" borderId="13" xfId="56" applyFont="1" applyBorder="1" applyAlignment="1">
      <alignment vertical="center" wrapText="1"/>
      <protection/>
    </xf>
    <xf numFmtId="0" fontId="57" fillId="0" borderId="14" xfId="57" applyFont="1" applyBorder="1" applyAlignment="1">
      <alignment horizontal="left" vertical="center"/>
      <protection/>
    </xf>
    <xf numFmtId="0" fontId="17" fillId="0" borderId="13" xfId="56" applyFont="1" applyBorder="1" applyAlignment="1">
      <alignment vertical="center" wrapText="1"/>
      <protection/>
    </xf>
    <xf numFmtId="0" fontId="56" fillId="0" borderId="13" xfId="56" applyFont="1" applyBorder="1" applyAlignment="1">
      <alignment vertical="center" wrapText="1"/>
      <protection/>
    </xf>
    <xf numFmtId="0" fontId="55" fillId="0" borderId="13" xfId="56" applyFont="1" applyBorder="1" applyAlignment="1">
      <alignment vertical="center"/>
      <protection/>
    </xf>
    <xf numFmtId="0" fontId="57" fillId="0" borderId="13" xfId="57" applyFont="1" applyBorder="1" applyAlignment="1">
      <alignment horizontal="left" vertical="center"/>
      <protection/>
    </xf>
    <xf numFmtId="0" fontId="54" fillId="0" borderId="13" xfId="57" applyFont="1" applyBorder="1" applyAlignment="1">
      <alignment horizontal="left" vertical="center"/>
      <protection/>
    </xf>
    <xf numFmtId="0" fontId="18" fillId="0" borderId="13" xfId="56" applyFont="1" applyBorder="1" applyAlignment="1">
      <alignment horizontal="left" vertical="center"/>
      <protection/>
    </xf>
    <xf numFmtId="0" fontId="16" fillId="0" borderId="13" xfId="58" applyFont="1" applyBorder="1" applyAlignment="1">
      <alignment horizontal="justify" vertical="center" wrapText="1"/>
      <protection/>
    </xf>
    <xf numFmtId="0" fontId="16" fillId="0" borderId="13" xfId="58" applyFont="1" applyBorder="1" applyAlignment="1">
      <alignment horizontal="left" vertical="center"/>
      <protection/>
    </xf>
    <xf numFmtId="0" fontId="17" fillId="0" borderId="13" xfId="58" applyFont="1" applyBorder="1" applyAlignment="1">
      <alignment horizontal="left" vertical="center"/>
      <protection/>
    </xf>
    <xf numFmtId="0" fontId="17" fillId="0" borderId="13" xfId="58" applyFont="1" applyBorder="1" applyAlignment="1">
      <alignment horizontal="justify" vertical="center" wrapText="1"/>
      <protection/>
    </xf>
    <xf numFmtId="0" fontId="56" fillId="0" borderId="13" xfId="58" applyFont="1" applyBorder="1" applyAlignment="1">
      <alignment horizontal="justify" vertical="center" wrapText="1"/>
      <protection/>
    </xf>
    <xf numFmtId="0" fontId="54" fillId="0" borderId="14" xfId="57" applyFont="1" applyBorder="1" applyAlignment="1">
      <alignment horizontal="left" vertical="center"/>
      <protection/>
    </xf>
    <xf numFmtId="0" fontId="55" fillId="0" borderId="13" xfId="56" applyFont="1" applyBorder="1" applyAlignment="1">
      <alignment vertical="center" wrapText="1"/>
      <protection/>
    </xf>
    <xf numFmtId="0" fontId="54" fillId="0" borderId="14" xfId="57" applyFont="1" applyBorder="1" applyAlignment="1">
      <alignment vertical="center" wrapText="1"/>
      <protection/>
    </xf>
    <xf numFmtId="0" fontId="54" fillId="0" borderId="13" xfId="57" applyFont="1" applyBorder="1" applyAlignment="1">
      <alignment vertical="center" wrapText="1"/>
      <protection/>
    </xf>
    <xf numFmtId="0" fontId="57" fillId="0" borderId="17" xfId="57" applyFont="1" applyBorder="1" applyAlignment="1">
      <alignment vertical="center"/>
      <protection/>
    </xf>
    <xf numFmtId="0" fontId="57" fillId="0" borderId="15" xfId="57" applyFont="1" applyBorder="1" applyAlignment="1">
      <alignment horizontal="left" vertical="center"/>
      <protection/>
    </xf>
    <xf numFmtId="0" fontId="17" fillId="0" borderId="13" xfId="56" applyFont="1" applyFill="1" applyBorder="1" applyAlignment="1">
      <alignment vertical="center"/>
      <protection/>
    </xf>
    <xf numFmtId="0" fontId="56" fillId="0" borderId="13" xfId="56" applyFont="1" applyFill="1" applyBorder="1" applyAlignment="1">
      <alignment vertical="center"/>
      <protection/>
    </xf>
    <xf numFmtId="0" fontId="55" fillId="0" borderId="13" xfId="56" applyFont="1" applyBorder="1" applyAlignment="1">
      <alignment horizontal="left" vertical="center"/>
      <protection/>
    </xf>
    <xf numFmtId="0" fontId="56" fillId="0" borderId="13" xfId="56" applyFont="1" applyBorder="1" applyAlignment="1">
      <alignment horizontal="left" vertical="center" wrapText="1"/>
      <protection/>
    </xf>
    <xf numFmtId="0" fontId="17" fillId="0" borderId="30" xfId="56" applyFont="1" applyBorder="1" applyAlignment="1">
      <alignment horizontal="left" vertical="center"/>
      <protection/>
    </xf>
    <xf numFmtId="0" fontId="57" fillId="0" borderId="31" xfId="57" applyFont="1" applyBorder="1" applyAlignment="1">
      <alignment horizontal="left" vertical="center"/>
      <protection/>
    </xf>
    <xf numFmtId="0" fontId="17" fillId="0" borderId="32" xfId="56" applyFont="1" applyBorder="1" applyAlignment="1">
      <alignment horizontal="left" vertical="center"/>
      <protection/>
    </xf>
    <xf numFmtId="37" fontId="57" fillId="0" borderId="23" xfId="43" applyNumberFormat="1" applyFont="1" applyBorder="1" applyAlignment="1">
      <alignment vertical="center" wrapText="1" readingOrder="1"/>
    </xf>
    <xf numFmtId="37" fontId="57" fillId="0" borderId="24" xfId="43" applyNumberFormat="1" applyFont="1" applyBorder="1" applyAlignment="1">
      <alignment vertical="center" wrapText="1" readingOrder="1"/>
    </xf>
    <xf numFmtId="0" fontId="54" fillId="0" borderId="20" xfId="57" applyFont="1" applyBorder="1" applyAlignment="1">
      <alignment horizontal="left" vertical="center"/>
      <protection/>
    </xf>
    <xf numFmtId="0" fontId="16" fillId="0" borderId="20" xfId="56" applyFont="1" applyBorder="1" applyAlignment="1">
      <alignment horizontal="left" vertical="center"/>
      <protection/>
    </xf>
    <xf numFmtId="37" fontId="54" fillId="0" borderId="20" xfId="43" applyNumberFormat="1" applyFont="1" applyBorder="1" applyAlignment="1">
      <alignment vertical="center" wrapText="1" readingOrder="1"/>
    </xf>
    <xf numFmtId="37" fontId="54" fillId="0" borderId="25" xfId="43" applyNumberFormat="1" applyFont="1" applyBorder="1" applyAlignment="1">
      <alignment vertical="center" wrapText="1" readingOrder="1"/>
    </xf>
    <xf numFmtId="0" fontId="16" fillId="0" borderId="30" xfId="56" applyFont="1" applyBorder="1" applyAlignment="1">
      <alignment vertical="center"/>
      <protection/>
    </xf>
    <xf numFmtId="0" fontId="17" fillId="0" borderId="32" xfId="58" applyFont="1" applyBorder="1" applyAlignment="1">
      <alignment horizontal="justify" vertical="center" wrapText="1"/>
      <protection/>
    </xf>
    <xf numFmtId="0" fontId="57" fillId="0" borderId="20" xfId="57" applyFont="1" applyBorder="1" applyAlignment="1">
      <alignment horizontal="center" vertical="center"/>
      <protection/>
    </xf>
    <xf numFmtId="37" fontId="57" fillId="0" borderId="33" xfId="43" applyNumberFormat="1" applyFont="1" applyBorder="1" applyAlignment="1">
      <alignment vertical="center" wrapText="1" readingOrder="1"/>
    </xf>
    <xf numFmtId="37" fontId="57" fillId="0" borderId="34" xfId="43" applyNumberFormat="1" applyFont="1" applyBorder="1" applyAlignment="1">
      <alignment vertical="center" wrapText="1" readingOrder="1"/>
    </xf>
    <xf numFmtId="0" fontId="57" fillId="0" borderId="18" xfId="57" applyFont="1" applyBorder="1" applyAlignment="1">
      <alignment vertical="center"/>
      <protection/>
    </xf>
    <xf numFmtId="0" fontId="57" fillId="0" borderId="31" xfId="57" applyFont="1" applyBorder="1" applyAlignment="1">
      <alignment horizontal="left" vertical="center"/>
      <protection/>
    </xf>
    <xf numFmtId="0" fontId="56" fillId="0" borderId="32" xfId="56" applyFont="1" applyFill="1" applyBorder="1" applyAlignment="1">
      <alignment vertical="center"/>
      <protection/>
    </xf>
    <xf numFmtId="0" fontId="55" fillId="33" borderId="13" xfId="56" applyFont="1" applyFill="1" applyBorder="1" applyAlignment="1">
      <alignment vertical="center"/>
      <protection/>
    </xf>
    <xf numFmtId="0" fontId="57" fillId="0" borderId="0" xfId="57" applyFont="1" applyBorder="1" applyAlignment="1">
      <alignment horizontal="center" vertical="center"/>
      <protection/>
    </xf>
    <xf numFmtId="0" fontId="57" fillId="0" borderId="0" xfId="57" applyFont="1" applyBorder="1" applyAlignment="1">
      <alignment horizontal="left" vertical="center"/>
      <protection/>
    </xf>
    <xf numFmtId="0" fontId="17" fillId="0" borderId="0" xfId="56" applyFont="1" applyBorder="1" applyAlignment="1">
      <alignment vertical="center"/>
      <protection/>
    </xf>
    <xf numFmtId="37" fontId="57" fillId="0" borderId="0" xfId="43" applyNumberFormat="1" applyFont="1" applyBorder="1" applyAlignment="1">
      <alignment vertical="center" wrapText="1" readingOrder="1"/>
    </xf>
    <xf numFmtId="0" fontId="16" fillId="0" borderId="30" xfId="56" applyFont="1" applyBorder="1" applyAlignment="1">
      <alignment horizontal="left" vertical="center" wrapText="1"/>
      <protection/>
    </xf>
    <xf numFmtId="0" fontId="17" fillId="0" borderId="32" xfId="56" applyFont="1" applyBorder="1" applyAlignment="1">
      <alignment vertical="center"/>
      <protection/>
    </xf>
    <xf numFmtId="0" fontId="56" fillId="33" borderId="30" xfId="56" applyFont="1" applyFill="1" applyBorder="1" applyAlignment="1">
      <alignment vertical="center"/>
      <protection/>
    </xf>
    <xf numFmtId="0" fontId="17" fillId="33" borderId="26" xfId="56" applyFont="1" applyFill="1" applyBorder="1" applyAlignment="1">
      <alignment vertical="center"/>
      <protection/>
    </xf>
    <xf numFmtId="0" fontId="57" fillId="0" borderId="32" xfId="57" applyFont="1" applyBorder="1" applyAlignment="1">
      <alignment horizontal="left" vertical="center"/>
      <protection/>
    </xf>
    <xf numFmtId="0" fontId="17" fillId="33" borderId="32" xfId="56" applyFont="1" applyFill="1" applyBorder="1" applyAlignment="1">
      <alignment horizontal="left" vertical="center" wrapText="1"/>
      <protection/>
    </xf>
    <xf numFmtId="0" fontId="17" fillId="0" borderId="29" xfId="56" applyFont="1" applyBorder="1" applyAlignment="1">
      <alignment horizontal="left" vertical="center"/>
      <protection/>
    </xf>
    <xf numFmtId="0" fontId="17" fillId="0" borderId="31" xfId="56" applyFont="1" applyBorder="1" applyAlignment="1">
      <alignment horizontal="left" vertical="center"/>
      <protection/>
    </xf>
    <xf numFmtId="0" fontId="56" fillId="0" borderId="32" xfId="56" applyFont="1" applyBorder="1" applyAlignment="1">
      <alignment horizontal="left" vertical="center"/>
      <protection/>
    </xf>
    <xf numFmtId="0" fontId="17" fillId="33" borderId="30" xfId="56" applyFont="1" applyFill="1" applyBorder="1" applyAlignment="1">
      <alignment vertical="center"/>
      <protection/>
    </xf>
    <xf numFmtId="0" fontId="58" fillId="0" borderId="0" xfId="57" applyFont="1" applyAlignment="1">
      <alignment horizontal="left"/>
      <protection/>
    </xf>
    <xf numFmtId="0" fontId="16" fillId="0" borderId="14" xfId="56" applyFont="1" applyBorder="1" applyAlignment="1">
      <alignment horizontal="left" vertical="center"/>
      <protection/>
    </xf>
    <xf numFmtId="0" fontId="16" fillId="0" borderId="13" xfId="56" applyFont="1" applyBorder="1" applyAlignment="1">
      <alignment horizontal="left" vertical="center"/>
      <protection/>
    </xf>
    <xf numFmtId="0" fontId="16" fillId="33" borderId="14" xfId="56" applyFont="1" applyFill="1" applyBorder="1" applyAlignment="1">
      <alignment horizontal="left" vertical="center"/>
      <protection/>
    </xf>
    <xf numFmtId="0" fontId="16" fillId="33" borderId="13" xfId="56" applyFont="1" applyFill="1" applyBorder="1" applyAlignment="1">
      <alignment horizontal="left" vertical="center"/>
      <protection/>
    </xf>
    <xf numFmtId="0" fontId="54" fillId="0" borderId="14" xfId="57" applyFont="1" applyBorder="1" applyAlignment="1">
      <alignment horizontal="left" vertical="center"/>
      <protection/>
    </xf>
    <xf numFmtId="0" fontId="54" fillId="0" borderId="13" xfId="57" applyFont="1" applyBorder="1" applyAlignment="1">
      <alignment horizontal="left" vertical="center"/>
      <protection/>
    </xf>
    <xf numFmtId="0" fontId="59" fillId="0" borderId="0" xfId="57" applyFont="1" applyAlignment="1">
      <alignment horizontal="right"/>
      <protection/>
    </xf>
    <xf numFmtId="0" fontId="54" fillId="0" borderId="20" xfId="57" applyFont="1" applyBorder="1" applyAlignment="1">
      <alignment horizontal="left" vertical="center"/>
      <protection/>
    </xf>
    <xf numFmtId="0" fontId="16" fillId="0" borderId="29" xfId="56" applyFont="1" applyBorder="1" applyAlignment="1">
      <alignment horizontal="left" vertical="center"/>
      <protection/>
    </xf>
    <xf numFmtId="0" fontId="16" fillId="0" borderId="30" xfId="56" applyFont="1" applyBorder="1" applyAlignment="1">
      <alignment horizontal="left" vertical="center"/>
      <protection/>
    </xf>
    <xf numFmtId="0" fontId="16" fillId="0" borderId="14" xfId="56" applyFont="1" applyBorder="1" applyAlignment="1">
      <alignment horizontal="center" vertical="center" wrapText="1"/>
      <protection/>
    </xf>
    <xf numFmtId="0" fontId="16" fillId="0" borderId="13" xfId="56" applyFont="1" applyBorder="1" applyAlignment="1">
      <alignment horizontal="center" vertical="center" wrapText="1"/>
      <protection/>
    </xf>
    <xf numFmtId="0" fontId="16" fillId="0" borderId="31" xfId="56" applyFont="1" applyBorder="1" applyAlignment="1">
      <alignment horizontal="left" vertical="center"/>
      <protection/>
    </xf>
    <xf numFmtId="0" fontId="16" fillId="0" borderId="32" xfId="56" applyFont="1" applyBorder="1" applyAlignment="1">
      <alignment horizontal="left" vertical="center"/>
      <protection/>
    </xf>
    <xf numFmtId="0" fontId="59" fillId="0" borderId="35" xfId="57" applyFont="1" applyBorder="1" applyAlignment="1">
      <alignment horizontal="center"/>
      <protection/>
    </xf>
    <xf numFmtId="0" fontId="60" fillId="0" borderId="0" xfId="57" applyFont="1" applyAlignment="1">
      <alignment horizontal="center"/>
      <protection/>
    </xf>
    <xf numFmtId="0" fontId="57" fillId="0" borderId="14" xfId="57" applyFont="1" applyBorder="1" applyAlignment="1">
      <alignment horizontal="left" vertical="center"/>
      <protection/>
    </xf>
    <xf numFmtId="0" fontId="57" fillId="0" borderId="13" xfId="57" applyFont="1" applyBorder="1" applyAlignment="1">
      <alignment horizontal="left" vertical="center"/>
      <protection/>
    </xf>
    <xf numFmtId="0" fontId="54" fillId="0" borderId="31" xfId="57" applyFont="1" applyBorder="1" applyAlignment="1">
      <alignment horizontal="left" vertical="center"/>
      <protection/>
    </xf>
    <xf numFmtId="0" fontId="54" fillId="0" borderId="32" xfId="57" applyFont="1" applyBorder="1" applyAlignment="1">
      <alignment horizontal="left" vertical="center"/>
      <protection/>
    </xf>
    <xf numFmtId="0" fontId="54" fillId="0" borderId="36" xfId="57" applyFont="1" applyBorder="1" applyAlignment="1">
      <alignment horizontal="left" vertical="center"/>
      <protection/>
    </xf>
    <xf numFmtId="0" fontId="54" fillId="0" borderId="37" xfId="57" applyFont="1" applyBorder="1" applyAlignment="1">
      <alignment horizontal="left" vertical="center"/>
      <protection/>
    </xf>
    <xf numFmtId="0" fontId="54" fillId="0" borderId="29" xfId="57" applyFont="1" applyBorder="1" applyAlignment="1">
      <alignment horizontal="left" vertical="center"/>
      <protection/>
    </xf>
    <xf numFmtId="0" fontId="54" fillId="0" borderId="30" xfId="57" applyFont="1" applyBorder="1" applyAlignment="1">
      <alignment horizontal="left" vertical="center"/>
      <protection/>
    </xf>
    <xf numFmtId="0" fontId="3" fillId="0" borderId="0" xfId="56" applyFont="1" applyAlignment="1">
      <alignment horizontal="left"/>
      <protection/>
    </xf>
    <xf numFmtId="0" fontId="61" fillId="0" borderId="0" xfId="56" applyFont="1" applyAlignment="1">
      <alignment horizontal="left"/>
      <protection/>
    </xf>
    <xf numFmtId="0" fontId="4" fillId="0" borderId="0" xfId="56" applyFont="1" applyAlignment="1">
      <alignment horizontal="left"/>
      <protection/>
    </xf>
    <xf numFmtId="0" fontId="62" fillId="0" borderId="0" xfId="57" applyFont="1" applyAlignment="1">
      <alignment horizontal="center"/>
      <protection/>
    </xf>
    <xf numFmtId="0" fontId="54" fillId="0" borderId="11" xfId="57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0</xdr:rowOff>
    </xdr:from>
    <xdr:to>
      <xdr:col>2</xdr:col>
      <xdr:colOff>1076325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638175" y="400050"/>
          <a:ext cx="1000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2971800</xdr:colOff>
      <xdr:row>2</xdr:row>
      <xdr:rowOff>0</xdr:rowOff>
    </xdr:from>
    <xdr:to>
      <xdr:col>3</xdr:col>
      <xdr:colOff>876300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 flipV="1">
          <a:off x="3533775" y="400050"/>
          <a:ext cx="1371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2"/>
  <sheetViews>
    <sheetView tabSelected="1" view="pageBreakPreview" zoomScaleSheetLayoutView="100" zoomScalePageLayoutView="0" workbookViewId="0" topLeftCell="A1">
      <selection activeCell="B12" sqref="B12:C12"/>
    </sheetView>
  </sheetViews>
  <sheetFormatPr defaultColWidth="9.140625" defaultRowHeight="15"/>
  <cols>
    <col min="1" max="1" width="3.57421875" style="2" customWidth="1"/>
    <col min="2" max="2" width="4.8515625" style="2" customWidth="1"/>
    <col min="3" max="3" width="52.00390625" style="2" customWidth="1"/>
    <col min="4" max="5" width="13.57421875" style="2" customWidth="1"/>
    <col min="6" max="6" width="9.140625" style="2" customWidth="1"/>
    <col min="7" max="7" width="9.00390625" style="2" customWidth="1"/>
    <col min="8" max="8" width="14.421875" style="2" bestFit="1" customWidth="1"/>
    <col min="9" max="9" width="9.7109375" style="2" customWidth="1"/>
    <col min="10" max="16384" width="9.00390625" style="2" customWidth="1"/>
  </cols>
  <sheetData>
    <row r="1" spans="1:9" ht="15.75">
      <c r="A1" s="142" t="s">
        <v>213</v>
      </c>
      <c r="B1" s="142"/>
      <c r="C1" s="142"/>
      <c r="D1" s="142"/>
      <c r="E1" s="142"/>
      <c r="F1" s="1"/>
      <c r="G1" s="1"/>
      <c r="H1" s="1"/>
      <c r="I1" s="1"/>
    </row>
    <row r="2" spans="1:9" ht="15.75">
      <c r="A2" s="144" t="s">
        <v>214</v>
      </c>
      <c r="B2" s="144"/>
      <c r="C2" s="144"/>
      <c r="D2" s="144"/>
      <c r="E2" s="144"/>
      <c r="F2" s="3"/>
      <c r="G2" s="3"/>
      <c r="H2" s="3"/>
      <c r="I2" s="3"/>
    </row>
    <row r="3" spans="1:9" ht="15.75">
      <c r="A3" s="143" t="s">
        <v>0</v>
      </c>
      <c r="B3" s="144"/>
      <c r="C3" s="144"/>
      <c r="D3" s="4"/>
      <c r="E3" s="4"/>
      <c r="F3" s="4"/>
      <c r="G3" s="3"/>
      <c r="H3" s="3"/>
      <c r="I3" s="3"/>
    </row>
    <row r="4" spans="1:9" ht="15.75">
      <c r="A4" s="143" t="s">
        <v>1</v>
      </c>
      <c r="B4" s="144"/>
      <c r="C4" s="144"/>
      <c r="D4" s="4"/>
      <c r="E4" s="4"/>
      <c r="F4" s="4"/>
      <c r="G4" s="3"/>
      <c r="H4" s="3"/>
      <c r="I4" s="3"/>
    </row>
    <row r="5" spans="1:7" ht="15.75">
      <c r="A5" s="145" t="s">
        <v>210</v>
      </c>
      <c r="B5" s="145"/>
      <c r="C5" s="145"/>
      <c r="D5" s="145"/>
      <c r="E5" s="145"/>
      <c r="F5" s="5"/>
      <c r="G5" s="5"/>
    </row>
    <row r="6" spans="1:7" ht="15.75">
      <c r="A6" s="133" t="s">
        <v>217</v>
      </c>
      <c r="B6" s="133"/>
      <c r="C6" s="133"/>
      <c r="D6" s="133"/>
      <c r="E6" s="133"/>
      <c r="F6" s="5"/>
      <c r="G6" s="5"/>
    </row>
    <row r="7" spans="4:5" ht="15.75" thickBot="1">
      <c r="D7" s="132" t="s">
        <v>2</v>
      </c>
      <c r="E7" s="132"/>
    </row>
    <row r="8" spans="1:7" ht="30" customHeight="1" thickBot="1" thickTop="1">
      <c r="A8" s="12" t="s">
        <v>3</v>
      </c>
      <c r="B8" s="146" t="s">
        <v>4</v>
      </c>
      <c r="C8" s="146"/>
      <c r="D8" s="13" t="s">
        <v>5</v>
      </c>
      <c r="E8" s="14" t="s">
        <v>6</v>
      </c>
      <c r="F8" s="6"/>
      <c r="G8" s="6"/>
    </row>
    <row r="9" spans="1:5" ht="13.5" customHeight="1" thickBot="1" thickTop="1">
      <c r="A9" s="22" t="s">
        <v>7</v>
      </c>
      <c r="B9" s="138" t="s">
        <v>8</v>
      </c>
      <c r="C9" s="139"/>
      <c r="D9" s="31"/>
      <c r="E9" s="32"/>
    </row>
    <row r="10" spans="1:5" ht="13.5" customHeight="1" thickTop="1">
      <c r="A10" s="23" t="s">
        <v>9</v>
      </c>
      <c r="B10" s="140" t="s">
        <v>10</v>
      </c>
      <c r="C10" s="141"/>
      <c r="D10" s="33">
        <f>D11+D16</f>
        <v>33637668544</v>
      </c>
      <c r="E10" s="34">
        <f>E11+E16</f>
        <v>33637668544</v>
      </c>
    </row>
    <row r="11" spans="1:5" ht="13.5" customHeight="1">
      <c r="A11" s="24">
        <v>1</v>
      </c>
      <c r="B11" s="122" t="s">
        <v>11</v>
      </c>
      <c r="C11" s="123"/>
      <c r="D11" s="33">
        <f>D12+D15</f>
        <v>29050318680</v>
      </c>
      <c r="E11" s="34">
        <f>E12+E15</f>
        <v>29050318680</v>
      </c>
    </row>
    <row r="12" spans="1:5" ht="13.5" customHeight="1">
      <c r="A12" s="24">
        <v>1.1</v>
      </c>
      <c r="B12" s="122" t="s">
        <v>12</v>
      </c>
      <c r="C12" s="123"/>
      <c r="D12" s="33">
        <f>D13+D14</f>
        <v>27510135680</v>
      </c>
      <c r="E12" s="34">
        <f>E13+E14</f>
        <v>27510135680</v>
      </c>
    </row>
    <row r="13" spans="1:5" s="8" customFormat="1" ht="13.5" customHeight="1">
      <c r="A13" s="25"/>
      <c r="B13" s="134" t="s">
        <v>13</v>
      </c>
      <c r="C13" s="135"/>
      <c r="D13" s="35">
        <v>12296658680</v>
      </c>
      <c r="E13" s="36">
        <f>D13</f>
        <v>12296658680</v>
      </c>
    </row>
    <row r="14" spans="1:5" s="8" customFormat="1" ht="13.5" customHeight="1">
      <c r="A14" s="25"/>
      <c r="B14" s="134" t="s">
        <v>14</v>
      </c>
      <c r="C14" s="135"/>
      <c r="D14" s="35">
        <v>15213477000</v>
      </c>
      <c r="E14" s="36">
        <f>D14</f>
        <v>15213477000</v>
      </c>
    </row>
    <row r="15" spans="1:5" ht="13.5" customHeight="1">
      <c r="A15" s="24">
        <v>1.2</v>
      </c>
      <c r="B15" s="122" t="s">
        <v>15</v>
      </c>
      <c r="C15" s="123"/>
      <c r="D15" s="33">
        <v>1540183000</v>
      </c>
      <c r="E15" s="34">
        <f>D15</f>
        <v>1540183000</v>
      </c>
    </row>
    <row r="16" spans="1:5" ht="13.5" customHeight="1">
      <c r="A16" s="24">
        <v>2</v>
      </c>
      <c r="B16" s="122" t="s">
        <v>16</v>
      </c>
      <c r="C16" s="123"/>
      <c r="D16" s="33">
        <f>1396528175+1798658188+1392163501</f>
        <v>4587349864</v>
      </c>
      <c r="E16" s="34">
        <f>D16</f>
        <v>4587349864</v>
      </c>
    </row>
    <row r="17" spans="1:5" ht="13.5" customHeight="1">
      <c r="A17" s="24" t="s">
        <v>17</v>
      </c>
      <c r="B17" s="122" t="s">
        <v>18</v>
      </c>
      <c r="C17" s="123"/>
      <c r="D17" s="33">
        <v>87459606</v>
      </c>
      <c r="E17" s="34">
        <f>D17</f>
        <v>87459606</v>
      </c>
    </row>
    <row r="18" spans="1:8" ht="13.5" customHeight="1">
      <c r="A18" s="24" t="s">
        <v>19</v>
      </c>
      <c r="B18" s="122" t="s">
        <v>20</v>
      </c>
      <c r="C18" s="123"/>
      <c r="D18" s="33">
        <f>D19+D24</f>
        <v>28761979467</v>
      </c>
      <c r="E18" s="34">
        <f>E19+E24</f>
        <v>28761979467</v>
      </c>
      <c r="H18" s="7"/>
    </row>
    <row r="19" spans="1:5" ht="13.5" customHeight="1">
      <c r="A19" s="24">
        <v>1</v>
      </c>
      <c r="B19" s="122" t="s">
        <v>21</v>
      </c>
      <c r="C19" s="123"/>
      <c r="D19" s="33">
        <f>D20+D23</f>
        <v>27385467680</v>
      </c>
      <c r="E19" s="34">
        <f>E20+E23</f>
        <v>27385467680</v>
      </c>
    </row>
    <row r="20" spans="1:5" ht="13.5" customHeight="1">
      <c r="A20" s="24">
        <v>1.1</v>
      </c>
      <c r="B20" s="122" t="s">
        <v>22</v>
      </c>
      <c r="C20" s="123"/>
      <c r="D20" s="33">
        <f>D21+D22</f>
        <v>27385467680</v>
      </c>
      <c r="E20" s="34">
        <f>E21+E22</f>
        <v>27385467680</v>
      </c>
    </row>
    <row r="21" spans="1:5" s="8" customFormat="1" ht="13.5" customHeight="1">
      <c r="A21" s="25"/>
      <c r="B21" s="134" t="s">
        <v>13</v>
      </c>
      <c r="C21" s="135"/>
      <c r="D21" s="35">
        <v>12196838680</v>
      </c>
      <c r="E21" s="36">
        <f>D21</f>
        <v>12196838680</v>
      </c>
    </row>
    <row r="22" spans="1:5" s="8" customFormat="1" ht="13.5" customHeight="1">
      <c r="A22" s="25"/>
      <c r="B22" s="134" t="s">
        <v>14</v>
      </c>
      <c r="C22" s="135"/>
      <c r="D22" s="35">
        <v>15188629000</v>
      </c>
      <c r="E22" s="36">
        <f>D22</f>
        <v>15188629000</v>
      </c>
    </row>
    <row r="23" spans="1:5" ht="13.5" customHeight="1">
      <c r="A23" s="24">
        <v>1.2</v>
      </c>
      <c r="B23" s="122" t="s">
        <v>23</v>
      </c>
      <c r="C23" s="123"/>
      <c r="D23" s="33"/>
      <c r="E23" s="34"/>
    </row>
    <row r="24" spans="1:5" ht="13.5" customHeight="1" thickBot="1">
      <c r="A24" s="26">
        <v>2</v>
      </c>
      <c r="B24" s="136" t="s">
        <v>24</v>
      </c>
      <c r="C24" s="137"/>
      <c r="D24" s="37">
        <v>1376511787</v>
      </c>
      <c r="E24" s="38">
        <f>D24</f>
        <v>1376511787</v>
      </c>
    </row>
    <row r="25" spans="1:5" ht="13.5" customHeight="1" thickBot="1" thickTop="1">
      <c r="A25" s="22" t="s">
        <v>25</v>
      </c>
      <c r="B25" s="138" t="s">
        <v>26</v>
      </c>
      <c r="C25" s="139"/>
      <c r="D25" s="39">
        <f>D26+D226</f>
        <v>102042775000</v>
      </c>
      <c r="E25" s="40">
        <f>E26+E226</f>
        <v>102042775000</v>
      </c>
    </row>
    <row r="26" spans="1:5" ht="13.5" customHeight="1" thickTop="1">
      <c r="A26" s="23" t="s">
        <v>9</v>
      </c>
      <c r="B26" s="140" t="s">
        <v>27</v>
      </c>
      <c r="C26" s="141"/>
      <c r="D26" s="33">
        <f>D27+D154</f>
        <v>99401177000</v>
      </c>
      <c r="E26" s="34">
        <f>E27+E154</f>
        <v>99401177000</v>
      </c>
    </row>
    <row r="27" spans="1:5" ht="13.5" customHeight="1">
      <c r="A27" s="24">
        <v>1</v>
      </c>
      <c r="B27" s="122" t="s">
        <v>28</v>
      </c>
      <c r="C27" s="123"/>
      <c r="D27" s="33">
        <f>D28+D64+D130+D146</f>
        <v>91674947000</v>
      </c>
      <c r="E27" s="34">
        <f>E28+E64+E130+E146</f>
        <v>91674947000</v>
      </c>
    </row>
    <row r="28" spans="1:5" ht="13.5" customHeight="1">
      <c r="A28" s="24">
        <v>1.1</v>
      </c>
      <c r="B28" s="122" t="s">
        <v>29</v>
      </c>
      <c r="C28" s="123"/>
      <c r="D28" s="33">
        <f>D29+D32+D34+D45+D48+D52+D56+D61</f>
        <v>69092845560</v>
      </c>
      <c r="E28" s="34">
        <f>E29+E32+E34+E45+E48+E52+E56+E61</f>
        <v>69092845560</v>
      </c>
    </row>
    <row r="29" spans="1:5" ht="13.5" customHeight="1">
      <c r="A29" s="25"/>
      <c r="B29" s="41">
        <v>6000</v>
      </c>
      <c r="C29" s="42" t="s">
        <v>30</v>
      </c>
      <c r="D29" s="33">
        <f>SUM(D30:D31)</f>
        <v>27881572930</v>
      </c>
      <c r="E29" s="34">
        <f>SUM(E30:E31)</f>
        <v>27881572930</v>
      </c>
    </row>
    <row r="30" spans="1:5" ht="13.5" customHeight="1">
      <c r="A30" s="25"/>
      <c r="B30" s="16">
        <v>6001</v>
      </c>
      <c r="C30" s="43" t="s">
        <v>31</v>
      </c>
      <c r="D30" s="35">
        <v>22035983749</v>
      </c>
      <c r="E30" s="36">
        <f>D30</f>
        <v>22035983749</v>
      </c>
    </row>
    <row r="31" spans="1:5" ht="13.5" customHeight="1">
      <c r="A31" s="25"/>
      <c r="B31" s="16">
        <v>6003</v>
      </c>
      <c r="C31" s="43" t="s">
        <v>32</v>
      </c>
      <c r="D31" s="35">
        <v>5845589181</v>
      </c>
      <c r="E31" s="36">
        <f>D31</f>
        <v>5845589181</v>
      </c>
    </row>
    <row r="32" spans="1:5" ht="13.5" customHeight="1">
      <c r="A32" s="25"/>
      <c r="B32" s="41">
        <v>6050</v>
      </c>
      <c r="C32" s="42" t="s">
        <v>33</v>
      </c>
      <c r="D32" s="33">
        <f>D33</f>
        <v>91587780</v>
      </c>
      <c r="E32" s="34">
        <f>E33</f>
        <v>91587780</v>
      </c>
    </row>
    <row r="33" spans="1:5" ht="13.5" customHeight="1">
      <c r="A33" s="25"/>
      <c r="B33" s="16">
        <v>6051</v>
      </c>
      <c r="C33" s="43" t="s">
        <v>34</v>
      </c>
      <c r="D33" s="35">
        <v>91587780</v>
      </c>
      <c r="E33" s="36">
        <f>D33</f>
        <v>91587780</v>
      </c>
    </row>
    <row r="34" spans="1:5" ht="13.5" customHeight="1">
      <c r="A34" s="25"/>
      <c r="B34" s="41">
        <v>6100</v>
      </c>
      <c r="C34" s="42" t="s">
        <v>35</v>
      </c>
      <c r="D34" s="33">
        <f>SUM(D35:D44)</f>
        <v>18068660298</v>
      </c>
      <c r="E34" s="34">
        <f>SUM(E35:E44)</f>
        <v>18068660298</v>
      </c>
    </row>
    <row r="35" spans="1:5" ht="13.5" customHeight="1">
      <c r="A35" s="25"/>
      <c r="B35" s="16">
        <v>6101</v>
      </c>
      <c r="C35" s="43" t="s">
        <v>36</v>
      </c>
      <c r="D35" s="35">
        <v>783906504</v>
      </c>
      <c r="E35" s="36">
        <f>D35</f>
        <v>783906504</v>
      </c>
    </row>
    <row r="36" spans="1:5" ht="13.5" customHeight="1">
      <c r="A36" s="25"/>
      <c r="B36" s="16">
        <v>6105</v>
      </c>
      <c r="C36" s="43" t="s">
        <v>37</v>
      </c>
      <c r="D36" s="35">
        <v>27189619</v>
      </c>
      <c r="E36" s="36">
        <f aca="true" t="shared" si="0" ref="E36:E44">D36</f>
        <v>27189619</v>
      </c>
    </row>
    <row r="37" spans="1:5" ht="13.5" customHeight="1">
      <c r="A37" s="25"/>
      <c r="B37" s="16">
        <v>6106</v>
      </c>
      <c r="C37" s="43" t="s">
        <v>38</v>
      </c>
      <c r="D37" s="35">
        <v>5448360427</v>
      </c>
      <c r="E37" s="36">
        <f t="shared" si="0"/>
        <v>5448360427</v>
      </c>
    </row>
    <row r="38" spans="1:5" ht="13.5" customHeight="1">
      <c r="A38" s="25"/>
      <c r="B38" s="16">
        <v>6107</v>
      </c>
      <c r="C38" s="43" t="s">
        <v>39</v>
      </c>
      <c r="D38" s="35">
        <v>3084091</v>
      </c>
      <c r="E38" s="36">
        <f t="shared" si="0"/>
        <v>3084091</v>
      </c>
    </row>
    <row r="39" spans="1:5" ht="13.5" customHeight="1">
      <c r="A39" s="25"/>
      <c r="B39" s="16">
        <v>6112</v>
      </c>
      <c r="C39" s="43" t="s">
        <v>40</v>
      </c>
      <c r="D39" s="35">
        <v>7709154909</v>
      </c>
      <c r="E39" s="36">
        <f t="shared" si="0"/>
        <v>7709154909</v>
      </c>
    </row>
    <row r="40" spans="1:5" ht="13.5" customHeight="1">
      <c r="A40" s="25"/>
      <c r="B40" s="16">
        <v>6113</v>
      </c>
      <c r="C40" s="43" t="s">
        <v>41</v>
      </c>
      <c r="D40" s="35">
        <v>153833500</v>
      </c>
      <c r="E40" s="36">
        <f t="shared" si="0"/>
        <v>153833500</v>
      </c>
    </row>
    <row r="41" spans="1:5" ht="13.5" customHeight="1">
      <c r="A41" s="25"/>
      <c r="B41" s="16">
        <v>6115</v>
      </c>
      <c r="C41" s="43" t="s">
        <v>42</v>
      </c>
      <c r="D41" s="35">
        <v>3398634998</v>
      </c>
      <c r="E41" s="36">
        <f t="shared" si="0"/>
        <v>3398634998</v>
      </c>
    </row>
    <row r="42" spans="1:5" ht="13.5" customHeight="1">
      <c r="A42" s="25"/>
      <c r="B42" s="16">
        <v>6117</v>
      </c>
      <c r="C42" s="43" t="s">
        <v>43</v>
      </c>
      <c r="D42" s="35">
        <v>336921250</v>
      </c>
      <c r="E42" s="36">
        <f t="shared" si="0"/>
        <v>336921250</v>
      </c>
    </row>
    <row r="43" spans="1:5" ht="14.25" customHeight="1">
      <c r="A43" s="25"/>
      <c r="B43" s="16">
        <v>6123</v>
      </c>
      <c r="C43" s="43" t="s">
        <v>44</v>
      </c>
      <c r="D43" s="35">
        <v>80730000</v>
      </c>
      <c r="E43" s="36">
        <f t="shared" si="0"/>
        <v>80730000</v>
      </c>
    </row>
    <row r="44" spans="1:5" ht="14.25" customHeight="1">
      <c r="A44" s="25"/>
      <c r="B44" s="16">
        <v>6149</v>
      </c>
      <c r="C44" s="43" t="s">
        <v>45</v>
      </c>
      <c r="D44" s="44">
        <v>126845000</v>
      </c>
      <c r="E44" s="45">
        <f t="shared" si="0"/>
        <v>126845000</v>
      </c>
    </row>
    <row r="45" spans="1:5" ht="14.25" customHeight="1">
      <c r="A45" s="25"/>
      <c r="B45" s="41">
        <v>6150</v>
      </c>
      <c r="C45" s="42" t="s">
        <v>46</v>
      </c>
      <c r="D45" s="33">
        <f>D46+D47</f>
        <v>2850451456</v>
      </c>
      <c r="E45" s="34">
        <f>E46+E47</f>
        <v>2850451456</v>
      </c>
    </row>
    <row r="46" spans="1:5" ht="14.25" customHeight="1">
      <c r="A46" s="25"/>
      <c r="B46" s="16">
        <v>6153</v>
      </c>
      <c r="C46" s="43" t="s">
        <v>47</v>
      </c>
      <c r="D46" s="35">
        <v>2596000000</v>
      </c>
      <c r="E46" s="36">
        <f>D46</f>
        <v>2596000000</v>
      </c>
    </row>
    <row r="47" spans="1:5" ht="14.25" customHeight="1">
      <c r="A47" s="25"/>
      <c r="B47" s="16">
        <v>6154</v>
      </c>
      <c r="C47" s="43" t="s">
        <v>170</v>
      </c>
      <c r="D47" s="44">
        <v>254451456</v>
      </c>
      <c r="E47" s="45">
        <f>D47</f>
        <v>254451456</v>
      </c>
    </row>
    <row r="48" spans="1:5" ht="14.25" customHeight="1">
      <c r="A48" s="25"/>
      <c r="B48" s="41">
        <v>6200</v>
      </c>
      <c r="C48" s="42" t="s">
        <v>48</v>
      </c>
      <c r="D48" s="33">
        <f>SUM(D49:D51)</f>
        <v>433511000</v>
      </c>
      <c r="E48" s="34">
        <f>SUM(E49:E51)</f>
        <v>433511000</v>
      </c>
    </row>
    <row r="49" spans="1:5" ht="14.25" customHeight="1">
      <c r="A49" s="25"/>
      <c r="B49" s="16">
        <v>6201</v>
      </c>
      <c r="C49" s="43" t="s">
        <v>49</v>
      </c>
      <c r="D49" s="35">
        <v>401360000</v>
      </c>
      <c r="E49" s="36">
        <f>D49</f>
        <v>401360000</v>
      </c>
    </row>
    <row r="50" spans="1:5" ht="14.25" customHeight="1">
      <c r="A50" s="25"/>
      <c r="B50" s="16">
        <v>6203</v>
      </c>
      <c r="C50" s="15" t="s">
        <v>50</v>
      </c>
      <c r="D50" s="35">
        <v>6990000</v>
      </c>
      <c r="E50" s="36">
        <f>D50</f>
        <v>6990000</v>
      </c>
    </row>
    <row r="51" spans="1:5" ht="14.25" customHeight="1">
      <c r="A51" s="25"/>
      <c r="B51" s="16">
        <v>6299</v>
      </c>
      <c r="C51" s="43" t="s">
        <v>45</v>
      </c>
      <c r="D51" s="44">
        <v>25161000</v>
      </c>
      <c r="E51" s="45">
        <f>D51</f>
        <v>25161000</v>
      </c>
    </row>
    <row r="52" spans="1:5" ht="14.25" customHeight="1">
      <c r="A52" s="25"/>
      <c r="B52" s="41">
        <v>6250</v>
      </c>
      <c r="C52" s="42" t="s">
        <v>51</v>
      </c>
      <c r="D52" s="92">
        <f>SUM(D53:D55)</f>
        <v>549803130</v>
      </c>
      <c r="E52" s="93">
        <f>SUM(E53:E55)</f>
        <v>549803130</v>
      </c>
    </row>
    <row r="53" spans="1:5" ht="14.25" customHeight="1">
      <c r="A53" s="25"/>
      <c r="B53" s="16">
        <v>6253</v>
      </c>
      <c r="C53" s="43" t="s">
        <v>52</v>
      </c>
      <c r="D53" s="35">
        <v>396286630</v>
      </c>
      <c r="E53" s="36">
        <f>D53</f>
        <v>396286630</v>
      </c>
    </row>
    <row r="54" spans="1:5" ht="14.25" customHeight="1">
      <c r="A54" s="25"/>
      <c r="B54" s="16">
        <v>6254</v>
      </c>
      <c r="C54" s="43" t="s">
        <v>53</v>
      </c>
      <c r="D54" s="35">
        <v>5878500</v>
      </c>
      <c r="E54" s="36">
        <f>D54</f>
        <v>5878500</v>
      </c>
    </row>
    <row r="55" spans="1:5" ht="14.25" customHeight="1" thickBot="1">
      <c r="A55" s="27"/>
      <c r="B55" s="21">
        <v>6257</v>
      </c>
      <c r="C55" s="46" t="s">
        <v>54</v>
      </c>
      <c r="D55" s="47">
        <v>147638000</v>
      </c>
      <c r="E55" s="48">
        <f>D55</f>
        <v>147638000</v>
      </c>
    </row>
    <row r="56" spans="1:5" ht="13.5" customHeight="1" thickTop="1">
      <c r="A56" s="28"/>
      <c r="B56" s="49">
        <v>6300</v>
      </c>
      <c r="C56" s="107" t="s">
        <v>55</v>
      </c>
      <c r="D56" s="33">
        <f>SUM(D57:D60)</f>
        <v>9533923314</v>
      </c>
      <c r="E56" s="34">
        <f>SUM(E57:E60)</f>
        <v>9533923314</v>
      </c>
    </row>
    <row r="57" spans="1:5" ht="13.5" customHeight="1">
      <c r="A57" s="25"/>
      <c r="B57" s="16">
        <v>6301</v>
      </c>
      <c r="C57" s="43" t="s">
        <v>56</v>
      </c>
      <c r="D57" s="35">
        <v>7173761263</v>
      </c>
      <c r="E57" s="36">
        <f>D57</f>
        <v>7173761263</v>
      </c>
    </row>
    <row r="58" spans="1:5" ht="13.5" customHeight="1">
      <c r="A58" s="25"/>
      <c r="B58" s="16">
        <v>6302</v>
      </c>
      <c r="C58" s="43" t="s">
        <v>57</v>
      </c>
      <c r="D58" s="35">
        <v>1167541455</v>
      </c>
      <c r="E58" s="36">
        <f>D58</f>
        <v>1167541455</v>
      </c>
    </row>
    <row r="59" spans="1:5" ht="13.5" customHeight="1">
      <c r="A59" s="25"/>
      <c r="B59" s="16">
        <v>6303</v>
      </c>
      <c r="C59" s="43" t="s">
        <v>58</v>
      </c>
      <c r="D59" s="35">
        <v>800447487</v>
      </c>
      <c r="E59" s="36">
        <f>D59</f>
        <v>800447487</v>
      </c>
    </row>
    <row r="60" spans="1:5" ht="13.5" customHeight="1">
      <c r="A60" s="25"/>
      <c r="B60" s="16">
        <v>6304</v>
      </c>
      <c r="C60" s="43" t="s">
        <v>59</v>
      </c>
      <c r="D60" s="35">
        <v>392173109</v>
      </c>
      <c r="E60" s="36">
        <f>D60</f>
        <v>392173109</v>
      </c>
    </row>
    <row r="61" spans="1:5" ht="13.5" customHeight="1">
      <c r="A61" s="25"/>
      <c r="B61" s="41">
        <v>6400</v>
      </c>
      <c r="C61" s="42" t="s">
        <v>60</v>
      </c>
      <c r="D61" s="33">
        <f>SUM(D62:D63)</f>
        <v>9683335652</v>
      </c>
      <c r="E61" s="34">
        <f>SUM(E62:E63)</f>
        <v>9683335652</v>
      </c>
    </row>
    <row r="62" spans="1:5" ht="13.5" customHeight="1">
      <c r="A62" s="25"/>
      <c r="B62" s="16">
        <v>6404</v>
      </c>
      <c r="C62" s="15" t="s">
        <v>61</v>
      </c>
      <c r="D62" s="35">
        <v>9487530652</v>
      </c>
      <c r="E62" s="36">
        <f>D62</f>
        <v>9487530652</v>
      </c>
    </row>
    <row r="63" spans="1:5" ht="13.5" customHeight="1">
      <c r="A63" s="25"/>
      <c r="B63" s="16">
        <v>6449</v>
      </c>
      <c r="C63" s="43" t="s">
        <v>62</v>
      </c>
      <c r="D63" s="35">
        <v>195805000</v>
      </c>
      <c r="E63" s="36">
        <f>D63</f>
        <v>195805000</v>
      </c>
    </row>
    <row r="64" spans="1:5" ht="13.5" customHeight="1">
      <c r="A64" s="24">
        <v>1.2</v>
      </c>
      <c r="B64" s="118" t="s">
        <v>63</v>
      </c>
      <c r="C64" s="119"/>
      <c r="D64" s="33">
        <f>D65+D70+D75+D83+D87+D92+D96+D101+D106+D119</f>
        <v>11130933930</v>
      </c>
      <c r="E64" s="34">
        <f>E65+E70+E75+E83+E87+E92+E96+E101+E106+E119</f>
        <v>11130933930</v>
      </c>
    </row>
    <row r="65" spans="1:5" ht="13.5" customHeight="1">
      <c r="A65" s="25"/>
      <c r="B65" s="41">
        <v>6500</v>
      </c>
      <c r="C65" s="42" t="s">
        <v>64</v>
      </c>
      <c r="D65" s="33">
        <f>SUM(D66:D69)</f>
        <v>1935596002</v>
      </c>
      <c r="E65" s="34">
        <f>SUM(E66:E69)</f>
        <v>1935596002</v>
      </c>
    </row>
    <row r="66" spans="1:5" ht="13.5" customHeight="1">
      <c r="A66" s="25"/>
      <c r="B66" s="16">
        <v>6501</v>
      </c>
      <c r="C66" s="43" t="s">
        <v>65</v>
      </c>
      <c r="D66" s="35">
        <v>759744618</v>
      </c>
      <c r="E66" s="36">
        <f>D66</f>
        <v>759744618</v>
      </c>
    </row>
    <row r="67" spans="1:5" ht="13.5" customHeight="1">
      <c r="A67" s="25"/>
      <c r="B67" s="16">
        <v>6502</v>
      </c>
      <c r="C67" s="43" t="s">
        <v>66</v>
      </c>
      <c r="D67" s="35">
        <v>646602874</v>
      </c>
      <c r="E67" s="36">
        <f>D67</f>
        <v>646602874</v>
      </c>
    </row>
    <row r="68" spans="1:5" ht="13.5" customHeight="1">
      <c r="A68" s="25"/>
      <c r="B68" s="16">
        <v>6503</v>
      </c>
      <c r="C68" s="43" t="s">
        <v>67</v>
      </c>
      <c r="D68" s="35">
        <v>399403510</v>
      </c>
      <c r="E68" s="36">
        <f>D68</f>
        <v>399403510</v>
      </c>
    </row>
    <row r="69" spans="1:5" ht="13.5" customHeight="1">
      <c r="A69" s="25"/>
      <c r="B69" s="16">
        <v>6504</v>
      </c>
      <c r="C69" s="43" t="s">
        <v>68</v>
      </c>
      <c r="D69" s="35">
        <v>129845000</v>
      </c>
      <c r="E69" s="36">
        <f>D69</f>
        <v>129845000</v>
      </c>
    </row>
    <row r="70" spans="1:5" ht="13.5" customHeight="1">
      <c r="A70" s="25"/>
      <c r="B70" s="41">
        <v>6550</v>
      </c>
      <c r="C70" s="42" t="s">
        <v>69</v>
      </c>
      <c r="D70" s="33">
        <f>SUM(D71:D74)</f>
        <v>474154900</v>
      </c>
      <c r="E70" s="34">
        <f>SUM(E71:E74)</f>
        <v>474154900</v>
      </c>
    </row>
    <row r="71" spans="1:5" ht="13.5" customHeight="1">
      <c r="A71" s="25"/>
      <c r="B71" s="16">
        <v>6551</v>
      </c>
      <c r="C71" s="43" t="s">
        <v>70</v>
      </c>
      <c r="D71" s="35">
        <v>92316100</v>
      </c>
      <c r="E71" s="36">
        <f>D71</f>
        <v>92316100</v>
      </c>
    </row>
    <row r="72" spans="1:5" ht="13.5" customHeight="1">
      <c r="A72" s="25"/>
      <c r="B72" s="16">
        <v>6552</v>
      </c>
      <c r="C72" s="43" t="s">
        <v>71</v>
      </c>
      <c r="D72" s="35">
        <v>258731000</v>
      </c>
      <c r="E72" s="36">
        <f>D72</f>
        <v>258731000</v>
      </c>
    </row>
    <row r="73" spans="1:5" ht="13.5" customHeight="1">
      <c r="A73" s="25"/>
      <c r="B73" s="16">
        <v>6553</v>
      </c>
      <c r="C73" s="43" t="s">
        <v>72</v>
      </c>
      <c r="D73" s="35">
        <v>92174500</v>
      </c>
      <c r="E73" s="36">
        <f>D73</f>
        <v>92174500</v>
      </c>
    </row>
    <row r="74" spans="1:5" ht="13.5" customHeight="1">
      <c r="A74" s="25"/>
      <c r="B74" s="16">
        <v>6599</v>
      </c>
      <c r="C74" s="50" t="s">
        <v>141</v>
      </c>
      <c r="D74" s="35">
        <v>30933300</v>
      </c>
      <c r="E74" s="36">
        <f>D74</f>
        <v>30933300</v>
      </c>
    </row>
    <row r="75" spans="1:5" ht="13.5" customHeight="1">
      <c r="A75" s="25"/>
      <c r="B75" s="41">
        <v>6600</v>
      </c>
      <c r="C75" s="42" t="s">
        <v>73</v>
      </c>
      <c r="D75" s="33">
        <f>SUM(D76:D82)</f>
        <v>342854608</v>
      </c>
      <c r="E75" s="34">
        <f>SUM(E76:E82)</f>
        <v>342854608</v>
      </c>
    </row>
    <row r="76" spans="1:5" ht="13.5" customHeight="1">
      <c r="A76" s="25"/>
      <c r="B76" s="16">
        <v>6601</v>
      </c>
      <c r="C76" s="43" t="s">
        <v>74</v>
      </c>
      <c r="D76" s="35">
        <v>52340995</v>
      </c>
      <c r="E76" s="36">
        <f>D76</f>
        <v>52340995</v>
      </c>
    </row>
    <row r="77" spans="1:5" ht="13.5" customHeight="1">
      <c r="A77" s="25"/>
      <c r="B77" s="16">
        <v>6603</v>
      </c>
      <c r="C77" s="43" t="s">
        <v>75</v>
      </c>
      <c r="D77" s="35">
        <v>25223397</v>
      </c>
      <c r="E77" s="36">
        <f aca="true" t="shared" si="1" ref="E77:E82">D77</f>
        <v>25223397</v>
      </c>
    </row>
    <row r="78" spans="1:5" ht="13.5" customHeight="1">
      <c r="A78" s="25"/>
      <c r="B78" s="16">
        <v>6606</v>
      </c>
      <c r="C78" s="43" t="s">
        <v>76</v>
      </c>
      <c r="D78" s="35">
        <v>35745000</v>
      </c>
      <c r="E78" s="36">
        <f t="shared" si="1"/>
        <v>35745000</v>
      </c>
    </row>
    <row r="79" spans="1:5" ht="13.5" customHeight="1">
      <c r="A79" s="25"/>
      <c r="B79" s="16">
        <v>6607</v>
      </c>
      <c r="C79" s="43" t="s">
        <v>77</v>
      </c>
      <c r="D79" s="35">
        <v>10300000</v>
      </c>
      <c r="E79" s="36">
        <f t="shared" si="1"/>
        <v>10300000</v>
      </c>
    </row>
    <row r="80" spans="1:5" ht="13.5" customHeight="1">
      <c r="A80" s="25"/>
      <c r="B80" s="51">
        <v>6612</v>
      </c>
      <c r="C80" s="43" t="s">
        <v>78</v>
      </c>
      <c r="D80" s="35">
        <v>51104100</v>
      </c>
      <c r="E80" s="36">
        <f t="shared" si="1"/>
        <v>51104100</v>
      </c>
    </row>
    <row r="81" spans="1:5" ht="13.5" customHeight="1">
      <c r="A81" s="25"/>
      <c r="B81" s="51">
        <v>6617</v>
      </c>
      <c r="C81" s="43" t="s">
        <v>79</v>
      </c>
      <c r="D81" s="35">
        <v>65191116</v>
      </c>
      <c r="E81" s="36">
        <f t="shared" si="1"/>
        <v>65191116</v>
      </c>
    </row>
    <row r="82" spans="1:5" ht="13.5" customHeight="1">
      <c r="A82" s="25"/>
      <c r="B82" s="51">
        <v>6618</v>
      </c>
      <c r="C82" s="43" t="s">
        <v>80</v>
      </c>
      <c r="D82" s="35">
        <v>102950000</v>
      </c>
      <c r="E82" s="36">
        <f t="shared" si="1"/>
        <v>102950000</v>
      </c>
    </row>
    <row r="83" spans="1:5" ht="13.5" customHeight="1">
      <c r="A83" s="25"/>
      <c r="B83" s="52">
        <v>6650</v>
      </c>
      <c r="C83" s="42" t="s">
        <v>81</v>
      </c>
      <c r="D83" s="33">
        <f>SUM(D84:D86)</f>
        <v>241953000</v>
      </c>
      <c r="E83" s="34">
        <f>SUM(E84:E86)</f>
        <v>241953000</v>
      </c>
    </row>
    <row r="84" spans="1:5" ht="13.5" customHeight="1">
      <c r="A84" s="25"/>
      <c r="B84" s="51">
        <v>6652</v>
      </c>
      <c r="C84" s="43" t="s">
        <v>82</v>
      </c>
      <c r="D84" s="35">
        <v>600000</v>
      </c>
      <c r="E84" s="36">
        <f>D84</f>
        <v>600000</v>
      </c>
    </row>
    <row r="85" spans="1:5" ht="13.5" customHeight="1">
      <c r="A85" s="25"/>
      <c r="B85" s="51">
        <v>6658</v>
      </c>
      <c r="C85" s="43" t="s">
        <v>83</v>
      </c>
      <c r="D85" s="35">
        <v>185900000</v>
      </c>
      <c r="E85" s="36">
        <f>D85</f>
        <v>185900000</v>
      </c>
    </row>
    <row r="86" spans="1:5" ht="13.5" customHeight="1">
      <c r="A86" s="25"/>
      <c r="B86" s="51">
        <v>6699</v>
      </c>
      <c r="C86" s="43" t="s">
        <v>84</v>
      </c>
      <c r="D86" s="35">
        <v>55453000</v>
      </c>
      <c r="E86" s="36">
        <f>D86</f>
        <v>55453000</v>
      </c>
    </row>
    <row r="87" spans="1:5" ht="13.5" customHeight="1">
      <c r="A87" s="25"/>
      <c r="B87" s="52">
        <v>6700</v>
      </c>
      <c r="C87" s="53" t="s">
        <v>85</v>
      </c>
      <c r="D87" s="33">
        <f>SUM(D88:D91)</f>
        <v>1150560500</v>
      </c>
      <c r="E87" s="34">
        <f>SUM(E88:E91)</f>
        <v>1150560500</v>
      </c>
    </row>
    <row r="88" spans="1:5" ht="13.5" customHeight="1">
      <c r="A88" s="25"/>
      <c r="B88" s="51">
        <v>6701</v>
      </c>
      <c r="C88" s="54" t="s">
        <v>86</v>
      </c>
      <c r="D88" s="35">
        <v>297033500</v>
      </c>
      <c r="E88" s="36">
        <f>D88</f>
        <v>297033500</v>
      </c>
    </row>
    <row r="89" spans="1:5" ht="13.5" customHeight="1">
      <c r="A89" s="25"/>
      <c r="B89" s="51">
        <v>6702</v>
      </c>
      <c r="C89" s="54" t="s">
        <v>87</v>
      </c>
      <c r="D89" s="35">
        <v>302080000</v>
      </c>
      <c r="E89" s="36">
        <f>D89</f>
        <v>302080000</v>
      </c>
    </row>
    <row r="90" spans="1:5" ht="13.5" customHeight="1">
      <c r="A90" s="25"/>
      <c r="B90" s="51">
        <v>6703</v>
      </c>
      <c r="C90" s="54" t="s">
        <v>88</v>
      </c>
      <c r="D90" s="35">
        <v>419947000</v>
      </c>
      <c r="E90" s="36">
        <f>D90</f>
        <v>419947000</v>
      </c>
    </row>
    <row r="91" spans="1:5" ht="13.5" customHeight="1">
      <c r="A91" s="25"/>
      <c r="B91" s="51">
        <v>6704</v>
      </c>
      <c r="C91" s="54" t="s">
        <v>89</v>
      </c>
      <c r="D91" s="35">
        <v>131500000</v>
      </c>
      <c r="E91" s="36">
        <f>D91</f>
        <v>131500000</v>
      </c>
    </row>
    <row r="92" spans="1:5" ht="13.5" customHeight="1">
      <c r="A92" s="25"/>
      <c r="B92" s="52">
        <v>6750</v>
      </c>
      <c r="C92" s="53" t="s">
        <v>90</v>
      </c>
      <c r="D92" s="33">
        <f>SUM(D93:D95)</f>
        <v>292238800</v>
      </c>
      <c r="E92" s="34">
        <f>SUM(E93:E95)</f>
        <v>292238800</v>
      </c>
    </row>
    <row r="93" spans="1:5" ht="13.5" customHeight="1">
      <c r="A93" s="25"/>
      <c r="B93" s="51">
        <v>6751</v>
      </c>
      <c r="C93" s="54" t="s">
        <v>91</v>
      </c>
      <c r="D93" s="35">
        <v>76500000</v>
      </c>
      <c r="E93" s="36">
        <f>D93</f>
        <v>76500000</v>
      </c>
    </row>
    <row r="94" spans="1:5" ht="13.5" customHeight="1">
      <c r="A94" s="25"/>
      <c r="B94" s="51">
        <v>6757</v>
      </c>
      <c r="C94" s="54" t="s">
        <v>92</v>
      </c>
      <c r="D94" s="35">
        <v>168538800</v>
      </c>
      <c r="E94" s="36">
        <f>D94</f>
        <v>168538800</v>
      </c>
    </row>
    <row r="95" spans="1:5" ht="13.5" customHeight="1">
      <c r="A95" s="25"/>
      <c r="B95" s="51">
        <v>6799</v>
      </c>
      <c r="C95" s="54" t="s">
        <v>45</v>
      </c>
      <c r="D95" s="35">
        <v>47200000</v>
      </c>
      <c r="E95" s="36">
        <f>D95</f>
        <v>47200000</v>
      </c>
    </row>
    <row r="96" spans="1:5" ht="13.5" customHeight="1">
      <c r="A96" s="25"/>
      <c r="B96" s="52">
        <v>6800</v>
      </c>
      <c r="C96" s="53" t="s">
        <v>93</v>
      </c>
      <c r="D96" s="33">
        <f>SUM(D97:D100)</f>
        <v>174737660</v>
      </c>
      <c r="E96" s="34">
        <f>SUM(E97:E100)</f>
        <v>174737660</v>
      </c>
    </row>
    <row r="97" spans="1:5" ht="13.5" customHeight="1">
      <c r="A97" s="25"/>
      <c r="B97" s="51">
        <v>6801</v>
      </c>
      <c r="C97" s="54" t="s">
        <v>94</v>
      </c>
      <c r="D97" s="44">
        <v>137046800</v>
      </c>
      <c r="E97" s="45">
        <f>D97</f>
        <v>137046800</v>
      </c>
    </row>
    <row r="98" spans="1:5" ht="13.5" customHeight="1">
      <c r="A98" s="25"/>
      <c r="B98" s="51">
        <v>6802</v>
      </c>
      <c r="C98" s="54" t="s">
        <v>95</v>
      </c>
      <c r="D98" s="35">
        <v>14725200</v>
      </c>
      <c r="E98" s="36">
        <f>D98</f>
        <v>14725200</v>
      </c>
    </row>
    <row r="99" spans="1:5" ht="13.5" customHeight="1">
      <c r="A99" s="25"/>
      <c r="B99" s="51">
        <v>6803</v>
      </c>
      <c r="C99" s="54" t="s">
        <v>96</v>
      </c>
      <c r="D99" s="35">
        <v>15777000</v>
      </c>
      <c r="E99" s="36">
        <f>D99</f>
        <v>15777000</v>
      </c>
    </row>
    <row r="100" spans="1:5" ht="13.5" customHeight="1">
      <c r="A100" s="25"/>
      <c r="B100" s="51">
        <v>6806</v>
      </c>
      <c r="C100" s="55" t="s">
        <v>97</v>
      </c>
      <c r="D100" s="35">
        <v>7188660</v>
      </c>
      <c r="E100" s="36">
        <f>D100</f>
        <v>7188660</v>
      </c>
    </row>
    <row r="101" spans="1:5" ht="13.5" customHeight="1">
      <c r="A101" s="25"/>
      <c r="B101" s="52">
        <v>6850</v>
      </c>
      <c r="C101" s="53" t="s">
        <v>98</v>
      </c>
      <c r="D101" s="33">
        <f>SUM(D102:D105)</f>
        <v>18932000</v>
      </c>
      <c r="E101" s="34">
        <f>SUM(E102:E105)</f>
        <v>18932000</v>
      </c>
    </row>
    <row r="102" spans="1:5" ht="13.5" customHeight="1">
      <c r="A102" s="25"/>
      <c r="B102" s="51">
        <v>6852</v>
      </c>
      <c r="C102" s="54" t="s">
        <v>95</v>
      </c>
      <c r="D102" s="44">
        <v>3526000</v>
      </c>
      <c r="E102" s="45">
        <f>D102</f>
        <v>3526000</v>
      </c>
    </row>
    <row r="103" spans="1:5" ht="13.5" customHeight="1">
      <c r="A103" s="25"/>
      <c r="B103" s="51">
        <v>6853</v>
      </c>
      <c r="C103" s="54" t="s">
        <v>96</v>
      </c>
      <c r="D103" s="44">
        <v>7800000</v>
      </c>
      <c r="E103" s="45">
        <f>D103</f>
        <v>7800000</v>
      </c>
    </row>
    <row r="104" spans="1:5" ht="13.5" customHeight="1">
      <c r="A104" s="25"/>
      <c r="B104" s="51">
        <v>6854</v>
      </c>
      <c r="C104" s="55" t="s">
        <v>171</v>
      </c>
      <c r="D104" s="44">
        <v>3798000</v>
      </c>
      <c r="E104" s="45">
        <f>D104</f>
        <v>3798000</v>
      </c>
    </row>
    <row r="105" spans="1:5" ht="13.5" customHeight="1">
      <c r="A105" s="29"/>
      <c r="B105" s="86">
        <v>6899</v>
      </c>
      <c r="C105" s="108" t="s">
        <v>45</v>
      </c>
      <c r="D105" s="97">
        <v>3808000</v>
      </c>
      <c r="E105" s="98">
        <f>D105</f>
        <v>3808000</v>
      </c>
    </row>
    <row r="106" spans="1:5" ht="13.5" customHeight="1">
      <c r="A106" s="25"/>
      <c r="B106" s="52">
        <v>6900</v>
      </c>
      <c r="C106" s="53" t="s">
        <v>99</v>
      </c>
      <c r="D106" s="92">
        <f>SUM(D107:D118)</f>
        <v>2366049800</v>
      </c>
      <c r="E106" s="93">
        <f>SUM(E107:E118)</f>
        <v>2366049800</v>
      </c>
    </row>
    <row r="107" spans="1:5" ht="13.5" customHeight="1">
      <c r="A107" s="25"/>
      <c r="B107" s="51">
        <v>6902</v>
      </c>
      <c r="C107" s="59" t="s">
        <v>100</v>
      </c>
      <c r="D107" s="35">
        <v>175704000</v>
      </c>
      <c r="E107" s="36">
        <f>D107</f>
        <v>175704000</v>
      </c>
    </row>
    <row r="108" spans="1:5" ht="13.5" customHeight="1">
      <c r="A108" s="25"/>
      <c r="B108" s="51">
        <v>6905</v>
      </c>
      <c r="C108" s="60" t="s">
        <v>101</v>
      </c>
      <c r="D108" s="35">
        <v>5750000</v>
      </c>
      <c r="E108" s="36">
        <f aca="true" t="shared" si="2" ref="E108:E118">D108</f>
        <v>5750000</v>
      </c>
    </row>
    <row r="109" spans="1:5" ht="13.5" customHeight="1">
      <c r="A109" s="25"/>
      <c r="B109" s="51">
        <v>6906</v>
      </c>
      <c r="C109" s="60" t="s">
        <v>102</v>
      </c>
      <c r="D109" s="35">
        <v>48242600</v>
      </c>
      <c r="E109" s="36">
        <f t="shared" si="2"/>
        <v>48242600</v>
      </c>
    </row>
    <row r="110" spans="1:5" ht="13.5" customHeight="1">
      <c r="A110" s="25"/>
      <c r="B110" s="51">
        <v>6907</v>
      </c>
      <c r="C110" s="59" t="s">
        <v>103</v>
      </c>
      <c r="D110" s="35">
        <v>100920400</v>
      </c>
      <c r="E110" s="36">
        <f t="shared" si="2"/>
        <v>100920400</v>
      </c>
    </row>
    <row r="111" spans="1:5" ht="13.5" customHeight="1" thickBot="1">
      <c r="A111" s="27"/>
      <c r="B111" s="56">
        <v>6912</v>
      </c>
      <c r="C111" s="110" t="s">
        <v>105</v>
      </c>
      <c r="D111" s="47">
        <v>275112000</v>
      </c>
      <c r="E111" s="48">
        <f t="shared" si="2"/>
        <v>275112000</v>
      </c>
    </row>
    <row r="112" spans="1:5" ht="13.5" customHeight="1" thickTop="1">
      <c r="A112" s="28"/>
      <c r="B112" s="58">
        <v>6913</v>
      </c>
      <c r="C112" s="109" t="s">
        <v>106</v>
      </c>
      <c r="D112" s="35">
        <v>16530000</v>
      </c>
      <c r="E112" s="36">
        <f t="shared" si="2"/>
        <v>16530000</v>
      </c>
    </row>
    <row r="113" spans="1:5" ht="13.5" customHeight="1">
      <c r="A113" s="25"/>
      <c r="B113" s="51">
        <v>6916</v>
      </c>
      <c r="C113" s="59" t="s">
        <v>107</v>
      </c>
      <c r="D113" s="35">
        <v>1819790</v>
      </c>
      <c r="E113" s="36">
        <f t="shared" si="2"/>
        <v>1819790</v>
      </c>
    </row>
    <row r="114" spans="1:5" ht="13.5" customHeight="1">
      <c r="A114" s="25"/>
      <c r="B114" s="51">
        <v>6917</v>
      </c>
      <c r="C114" s="59" t="s">
        <v>108</v>
      </c>
      <c r="D114" s="35">
        <v>13220000</v>
      </c>
      <c r="E114" s="36">
        <f t="shared" si="2"/>
        <v>13220000</v>
      </c>
    </row>
    <row r="115" spans="1:5" ht="13.5" customHeight="1">
      <c r="A115" s="25"/>
      <c r="B115" s="51">
        <v>6918</v>
      </c>
      <c r="C115" s="60" t="s">
        <v>172</v>
      </c>
      <c r="D115" s="35">
        <v>918468000</v>
      </c>
      <c r="E115" s="36">
        <f t="shared" si="2"/>
        <v>918468000</v>
      </c>
    </row>
    <row r="116" spans="1:5" ht="13.5" customHeight="1">
      <c r="A116" s="25"/>
      <c r="B116" s="51">
        <v>6921</v>
      </c>
      <c r="C116" s="59" t="s">
        <v>109</v>
      </c>
      <c r="D116" s="35">
        <v>241690069</v>
      </c>
      <c r="E116" s="36">
        <f t="shared" si="2"/>
        <v>241690069</v>
      </c>
    </row>
    <row r="117" spans="1:5" ht="13.5" customHeight="1">
      <c r="A117" s="25"/>
      <c r="B117" s="51">
        <v>6922</v>
      </c>
      <c r="C117" s="60" t="s">
        <v>110</v>
      </c>
      <c r="D117" s="35">
        <v>469428731</v>
      </c>
      <c r="E117" s="36">
        <f t="shared" si="2"/>
        <v>469428731</v>
      </c>
    </row>
    <row r="118" spans="1:5" ht="13.5" customHeight="1">
      <c r="A118" s="25"/>
      <c r="B118" s="51">
        <v>6949</v>
      </c>
      <c r="C118" s="59" t="s">
        <v>111</v>
      </c>
      <c r="D118" s="35">
        <v>99164210</v>
      </c>
      <c r="E118" s="36">
        <f t="shared" si="2"/>
        <v>99164210</v>
      </c>
    </row>
    <row r="119" spans="1:5" ht="13.5" customHeight="1">
      <c r="A119" s="25"/>
      <c r="B119" s="52">
        <v>7000</v>
      </c>
      <c r="C119" s="61" t="s">
        <v>112</v>
      </c>
      <c r="D119" s="33">
        <f>SUM(D120:D129)</f>
        <v>4133856660</v>
      </c>
      <c r="E119" s="34">
        <f>SUM(E120:E129)</f>
        <v>4133856660</v>
      </c>
    </row>
    <row r="120" spans="1:5" ht="13.5" customHeight="1">
      <c r="A120" s="25"/>
      <c r="B120" s="51">
        <v>7001</v>
      </c>
      <c r="C120" s="59" t="s">
        <v>113</v>
      </c>
      <c r="D120" s="35">
        <v>243262500</v>
      </c>
      <c r="E120" s="36">
        <f>D120</f>
        <v>243262500</v>
      </c>
    </row>
    <row r="121" spans="1:5" ht="13.5" customHeight="1">
      <c r="A121" s="25"/>
      <c r="B121" s="51">
        <v>7002</v>
      </c>
      <c r="C121" s="59" t="s">
        <v>114</v>
      </c>
      <c r="D121" s="35">
        <v>465585000</v>
      </c>
      <c r="E121" s="36">
        <f aca="true" t="shared" si="3" ref="E121:E129">D121</f>
        <v>465585000</v>
      </c>
    </row>
    <row r="122" spans="1:5" ht="13.5" customHeight="1">
      <c r="A122" s="25"/>
      <c r="B122" s="51">
        <v>7003</v>
      </c>
      <c r="C122" s="59" t="s">
        <v>115</v>
      </c>
      <c r="D122" s="35">
        <v>213939300</v>
      </c>
      <c r="E122" s="36">
        <f t="shared" si="3"/>
        <v>213939300</v>
      </c>
    </row>
    <row r="123" spans="1:5" ht="13.5" customHeight="1">
      <c r="A123" s="25"/>
      <c r="B123" s="51">
        <v>7004</v>
      </c>
      <c r="C123" s="59" t="s">
        <v>116</v>
      </c>
      <c r="D123" s="35">
        <v>31890000</v>
      </c>
      <c r="E123" s="36">
        <f t="shared" si="3"/>
        <v>31890000</v>
      </c>
    </row>
    <row r="124" spans="1:5" ht="13.5" customHeight="1">
      <c r="A124" s="25"/>
      <c r="B124" s="51">
        <v>7005</v>
      </c>
      <c r="C124" s="60" t="s">
        <v>173</v>
      </c>
      <c r="D124" s="35">
        <v>9270000</v>
      </c>
      <c r="E124" s="36">
        <f t="shared" si="3"/>
        <v>9270000</v>
      </c>
    </row>
    <row r="125" spans="1:5" ht="13.5" customHeight="1">
      <c r="A125" s="25"/>
      <c r="B125" s="51">
        <v>7006</v>
      </c>
      <c r="C125" s="59" t="s">
        <v>117</v>
      </c>
      <c r="D125" s="35">
        <v>7188000</v>
      </c>
      <c r="E125" s="36">
        <f t="shared" si="3"/>
        <v>7188000</v>
      </c>
    </row>
    <row r="126" spans="1:5" ht="13.5" customHeight="1">
      <c r="A126" s="25"/>
      <c r="B126" s="51">
        <v>7012</v>
      </c>
      <c r="C126" s="59" t="s">
        <v>118</v>
      </c>
      <c r="D126" s="35">
        <v>186860000</v>
      </c>
      <c r="E126" s="36">
        <f t="shared" si="3"/>
        <v>186860000</v>
      </c>
    </row>
    <row r="127" spans="1:5" ht="13.5" customHeight="1">
      <c r="A127" s="25"/>
      <c r="B127" s="51">
        <v>7013</v>
      </c>
      <c r="C127" s="17" t="s">
        <v>119</v>
      </c>
      <c r="D127" s="35">
        <v>69100000</v>
      </c>
      <c r="E127" s="36">
        <f t="shared" si="3"/>
        <v>69100000</v>
      </c>
    </row>
    <row r="128" spans="1:5" ht="13.5" customHeight="1">
      <c r="A128" s="25"/>
      <c r="B128" s="51">
        <v>7017</v>
      </c>
      <c r="C128" s="59" t="s">
        <v>120</v>
      </c>
      <c r="D128" s="35">
        <v>718167000</v>
      </c>
      <c r="E128" s="36">
        <f t="shared" si="3"/>
        <v>718167000</v>
      </c>
    </row>
    <row r="129" spans="1:5" ht="13.5" customHeight="1">
      <c r="A129" s="25"/>
      <c r="B129" s="51">
        <v>7049</v>
      </c>
      <c r="C129" s="59" t="s">
        <v>121</v>
      </c>
      <c r="D129" s="35">
        <v>2188594860</v>
      </c>
      <c r="E129" s="36">
        <f t="shared" si="3"/>
        <v>2188594860</v>
      </c>
    </row>
    <row r="130" spans="1:5" ht="13.5" customHeight="1">
      <c r="A130" s="24">
        <v>1.3</v>
      </c>
      <c r="B130" s="120" t="s">
        <v>122</v>
      </c>
      <c r="C130" s="121"/>
      <c r="D130" s="33">
        <f>D131+D137+D141</f>
        <v>7284050510</v>
      </c>
      <c r="E130" s="34">
        <f>E131+E137+E141</f>
        <v>7284050510</v>
      </c>
    </row>
    <row r="131" spans="1:5" ht="13.5" customHeight="1">
      <c r="A131" s="25"/>
      <c r="B131" s="52">
        <v>7750</v>
      </c>
      <c r="C131" s="53" t="s">
        <v>121</v>
      </c>
      <c r="D131" s="33">
        <f>SUM(D132:D136)</f>
        <v>798403900</v>
      </c>
      <c r="E131" s="34">
        <f>SUM(E132:E136)</f>
        <v>798403900</v>
      </c>
    </row>
    <row r="132" spans="1:5" ht="13.5" customHeight="1">
      <c r="A132" s="25"/>
      <c r="B132" s="51">
        <v>7752</v>
      </c>
      <c r="C132" s="54" t="s">
        <v>123</v>
      </c>
      <c r="D132" s="35">
        <v>40540000</v>
      </c>
      <c r="E132" s="36">
        <f>D132</f>
        <v>40540000</v>
      </c>
    </row>
    <row r="133" spans="1:5" ht="13.5" customHeight="1">
      <c r="A133" s="25"/>
      <c r="B133" s="51">
        <v>7756</v>
      </c>
      <c r="C133" s="54" t="s">
        <v>124</v>
      </c>
      <c r="D133" s="35">
        <v>124221900</v>
      </c>
      <c r="E133" s="36">
        <f>D133</f>
        <v>124221900</v>
      </c>
    </row>
    <row r="134" spans="1:5" ht="13.5" customHeight="1">
      <c r="A134" s="25"/>
      <c r="B134" s="51">
        <v>7757</v>
      </c>
      <c r="C134" s="54" t="s">
        <v>125</v>
      </c>
      <c r="D134" s="35">
        <v>17057800</v>
      </c>
      <c r="E134" s="36">
        <f>D134</f>
        <v>17057800</v>
      </c>
    </row>
    <row r="135" spans="1:5" ht="13.5" customHeight="1">
      <c r="A135" s="25"/>
      <c r="B135" s="51">
        <v>7761</v>
      </c>
      <c r="C135" s="54" t="s">
        <v>126</v>
      </c>
      <c r="D135" s="35">
        <v>321139200</v>
      </c>
      <c r="E135" s="36">
        <f>D135</f>
        <v>321139200</v>
      </c>
    </row>
    <row r="136" spans="1:5" ht="13.5" customHeight="1">
      <c r="A136" s="25"/>
      <c r="B136" s="51">
        <v>7799</v>
      </c>
      <c r="C136" s="54" t="s">
        <v>127</v>
      </c>
      <c r="D136" s="35">
        <v>295445000</v>
      </c>
      <c r="E136" s="36">
        <f>D136</f>
        <v>295445000</v>
      </c>
    </row>
    <row r="137" spans="1:5" ht="13.5" customHeight="1">
      <c r="A137" s="25"/>
      <c r="B137" s="52">
        <v>7850</v>
      </c>
      <c r="C137" s="62" t="s">
        <v>128</v>
      </c>
      <c r="D137" s="33">
        <f>SUM(D138:D140)</f>
        <v>94300597</v>
      </c>
      <c r="E137" s="34">
        <f>SUM(E138:E140)</f>
        <v>94300597</v>
      </c>
    </row>
    <row r="138" spans="1:5" ht="13.5" customHeight="1">
      <c r="A138" s="25"/>
      <c r="B138" s="63">
        <v>7853</v>
      </c>
      <c r="C138" s="64" t="s">
        <v>174</v>
      </c>
      <c r="D138" s="35">
        <v>4025000</v>
      </c>
      <c r="E138" s="36">
        <f>D138</f>
        <v>4025000</v>
      </c>
    </row>
    <row r="139" spans="1:5" ht="13.5" customHeight="1">
      <c r="A139" s="25"/>
      <c r="B139" s="63">
        <v>7854</v>
      </c>
      <c r="C139" s="65" t="s">
        <v>175</v>
      </c>
      <c r="D139" s="35">
        <v>7056000</v>
      </c>
      <c r="E139" s="36">
        <f>D139</f>
        <v>7056000</v>
      </c>
    </row>
    <row r="140" spans="1:5" ht="13.5" customHeight="1">
      <c r="A140" s="25"/>
      <c r="B140" s="51">
        <v>7899</v>
      </c>
      <c r="C140" s="54" t="s">
        <v>45</v>
      </c>
      <c r="D140" s="35">
        <v>83219597</v>
      </c>
      <c r="E140" s="36">
        <f>D140</f>
        <v>83219597</v>
      </c>
    </row>
    <row r="141" spans="1:5" ht="13.5" customHeight="1">
      <c r="A141" s="25"/>
      <c r="B141" s="52">
        <v>7950</v>
      </c>
      <c r="C141" s="62" t="s">
        <v>211</v>
      </c>
      <c r="D141" s="33">
        <f>SUM(D142:D145)</f>
        <v>6391346013</v>
      </c>
      <c r="E141" s="34">
        <f>SUM(E142:E145)</f>
        <v>6391346013</v>
      </c>
    </row>
    <row r="142" spans="1:5" ht="13.5" customHeight="1">
      <c r="A142" s="25"/>
      <c r="B142" s="51">
        <v>7951</v>
      </c>
      <c r="C142" s="54" t="s">
        <v>130</v>
      </c>
      <c r="D142" s="35">
        <v>484325403</v>
      </c>
      <c r="E142" s="36">
        <f>D142</f>
        <v>484325403</v>
      </c>
    </row>
    <row r="143" spans="1:5" ht="13.5" customHeight="1">
      <c r="A143" s="25"/>
      <c r="B143" s="51">
        <v>7952</v>
      </c>
      <c r="C143" s="54" t="s">
        <v>131</v>
      </c>
      <c r="D143" s="35">
        <v>1816220260</v>
      </c>
      <c r="E143" s="36">
        <f>D143</f>
        <v>1816220260</v>
      </c>
    </row>
    <row r="144" spans="1:5" ht="13.5" customHeight="1">
      <c r="A144" s="25"/>
      <c r="B144" s="51">
        <v>7953</v>
      </c>
      <c r="C144" s="54" t="s">
        <v>132</v>
      </c>
      <c r="D144" s="35">
        <v>121081350</v>
      </c>
      <c r="E144" s="36">
        <f>D144</f>
        <v>121081350</v>
      </c>
    </row>
    <row r="145" spans="1:5" ht="13.5" customHeight="1">
      <c r="A145" s="25"/>
      <c r="B145" s="51">
        <v>7954</v>
      </c>
      <c r="C145" s="54" t="s">
        <v>133</v>
      </c>
      <c r="D145" s="35">
        <v>3969719000</v>
      </c>
      <c r="E145" s="36">
        <f>D145</f>
        <v>3969719000</v>
      </c>
    </row>
    <row r="146" spans="1:5" ht="13.5" customHeight="1">
      <c r="A146" s="24">
        <v>1.4</v>
      </c>
      <c r="B146" s="122" t="s">
        <v>134</v>
      </c>
      <c r="C146" s="123"/>
      <c r="D146" s="33">
        <f>D149+D147</f>
        <v>4167117000</v>
      </c>
      <c r="E146" s="34">
        <f>E149+E147</f>
        <v>4167117000</v>
      </c>
    </row>
    <row r="147" spans="1:5" ht="13.5" customHeight="1">
      <c r="A147" s="24"/>
      <c r="B147" s="52">
        <v>9000</v>
      </c>
      <c r="C147" s="66" t="s">
        <v>176</v>
      </c>
      <c r="D147" s="33">
        <f>D148</f>
        <v>29600000</v>
      </c>
      <c r="E147" s="34">
        <f>E148</f>
        <v>29600000</v>
      </c>
    </row>
    <row r="148" spans="1:5" ht="13.5" customHeight="1">
      <c r="A148" s="24"/>
      <c r="B148" s="63">
        <v>9003</v>
      </c>
      <c r="C148" s="67" t="s">
        <v>177</v>
      </c>
      <c r="D148" s="44">
        <v>29600000</v>
      </c>
      <c r="E148" s="45">
        <f>D148</f>
        <v>29600000</v>
      </c>
    </row>
    <row r="149" spans="1:5" ht="13.5" customHeight="1">
      <c r="A149" s="25"/>
      <c r="B149" s="52">
        <v>9050</v>
      </c>
      <c r="C149" s="53" t="s">
        <v>135</v>
      </c>
      <c r="D149" s="33">
        <f>SUM(D150:D153)</f>
        <v>4137517000</v>
      </c>
      <c r="E149" s="34">
        <f>SUM(E150:E153)</f>
        <v>4137517000</v>
      </c>
    </row>
    <row r="150" spans="1:5" ht="13.5" customHeight="1">
      <c r="A150" s="25"/>
      <c r="B150" s="63">
        <v>9055</v>
      </c>
      <c r="C150" s="54" t="s">
        <v>136</v>
      </c>
      <c r="D150" s="35">
        <v>835000000</v>
      </c>
      <c r="E150" s="36">
        <f>D150</f>
        <v>835000000</v>
      </c>
    </row>
    <row r="151" spans="1:5" ht="13.5" customHeight="1">
      <c r="A151" s="25"/>
      <c r="B151" s="63">
        <v>9062</v>
      </c>
      <c r="C151" s="54" t="s">
        <v>105</v>
      </c>
      <c r="D151" s="35">
        <v>1490972000</v>
      </c>
      <c r="E151" s="36">
        <f>D151</f>
        <v>1490972000</v>
      </c>
    </row>
    <row r="152" spans="1:5" ht="13.5" customHeight="1">
      <c r="A152" s="25"/>
      <c r="B152" s="63">
        <v>9066</v>
      </c>
      <c r="C152" s="55" t="s">
        <v>178</v>
      </c>
      <c r="D152" s="35">
        <v>4050000</v>
      </c>
      <c r="E152" s="36">
        <f>D152</f>
        <v>4050000</v>
      </c>
    </row>
    <row r="153" spans="1:5" ht="13.5" customHeight="1">
      <c r="A153" s="25"/>
      <c r="B153" s="63">
        <v>9099</v>
      </c>
      <c r="C153" s="54" t="s">
        <v>45</v>
      </c>
      <c r="D153" s="35">
        <v>1807495000</v>
      </c>
      <c r="E153" s="36">
        <f>D153</f>
        <v>1807495000</v>
      </c>
    </row>
    <row r="154" spans="1:5" ht="13.5" customHeight="1">
      <c r="A154" s="24">
        <v>2</v>
      </c>
      <c r="B154" s="122" t="s">
        <v>137</v>
      </c>
      <c r="C154" s="123"/>
      <c r="D154" s="92">
        <f>D155+D223</f>
        <v>7726230000</v>
      </c>
      <c r="E154" s="93">
        <f>E155+E223</f>
        <v>7726230000</v>
      </c>
    </row>
    <row r="155" spans="1:5" ht="13.5" customHeight="1">
      <c r="A155" s="29"/>
      <c r="B155" s="130" t="s">
        <v>138</v>
      </c>
      <c r="C155" s="131"/>
      <c r="D155" s="37">
        <f>D156+D168+D212+D217</f>
        <v>7486230000</v>
      </c>
      <c r="E155" s="38">
        <f>E156+E168+E212+E217</f>
        <v>7486230000</v>
      </c>
    </row>
    <row r="156" spans="1:5" ht="13.5" customHeight="1">
      <c r="A156" s="30">
        <v>2.1</v>
      </c>
      <c r="B156" s="125" t="s">
        <v>139</v>
      </c>
      <c r="C156" s="125"/>
      <c r="D156" s="92">
        <f>D157+D159+D163+D166</f>
        <v>1678020000</v>
      </c>
      <c r="E156" s="92">
        <f>E157+E159+E163+E166</f>
        <v>1678020000</v>
      </c>
    </row>
    <row r="157" spans="1:5" ht="13.5" customHeight="1">
      <c r="A157" s="24"/>
      <c r="B157" s="52">
        <v>6000</v>
      </c>
      <c r="C157" s="68" t="s">
        <v>179</v>
      </c>
      <c r="D157" s="33">
        <f>D158</f>
        <v>510000000</v>
      </c>
      <c r="E157" s="34">
        <f>E158</f>
        <v>510000000</v>
      </c>
    </row>
    <row r="158" spans="1:5" s="8" customFormat="1" ht="13.5" customHeight="1">
      <c r="A158" s="29"/>
      <c r="B158" s="100">
        <v>6001</v>
      </c>
      <c r="C158" s="111" t="s">
        <v>180</v>
      </c>
      <c r="D158" s="88">
        <v>510000000</v>
      </c>
      <c r="E158" s="89">
        <f>D158</f>
        <v>510000000</v>
      </c>
    </row>
    <row r="159" spans="1:5" ht="13.5" customHeight="1">
      <c r="A159" s="24"/>
      <c r="B159" s="52">
        <v>6100</v>
      </c>
      <c r="C159" s="68" t="s">
        <v>181</v>
      </c>
      <c r="D159" s="92">
        <f>SUM(D160:D162)</f>
        <v>504000000</v>
      </c>
      <c r="E159" s="93">
        <f>SUM(E160:E162)</f>
        <v>504000000</v>
      </c>
    </row>
    <row r="160" spans="1:5" s="8" customFormat="1" ht="13.5" customHeight="1">
      <c r="A160" s="25"/>
      <c r="B160" s="63">
        <v>6106</v>
      </c>
      <c r="C160" s="67" t="s">
        <v>182</v>
      </c>
      <c r="D160" s="35">
        <v>200000000</v>
      </c>
      <c r="E160" s="36">
        <f>D160</f>
        <v>200000000</v>
      </c>
    </row>
    <row r="161" spans="1:5" s="8" customFormat="1" ht="13.5" customHeight="1">
      <c r="A161" s="25"/>
      <c r="B161" s="63">
        <v>6112</v>
      </c>
      <c r="C161" s="67" t="s">
        <v>183</v>
      </c>
      <c r="D161" s="35">
        <v>204000000</v>
      </c>
      <c r="E161" s="36">
        <f>D161</f>
        <v>204000000</v>
      </c>
    </row>
    <row r="162" spans="1:5" s="8" customFormat="1" ht="13.5" customHeight="1">
      <c r="A162" s="25"/>
      <c r="B162" s="63">
        <v>6115</v>
      </c>
      <c r="C162" s="67" t="s">
        <v>184</v>
      </c>
      <c r="D162" s="35">
        <v>100000000</v>
      </c>
      <c r="E162" s="36">
        <f>D162</f>
        <v>100000000</v>
      </c>
    </row>
    <row r="163" spans="1:5" ht="13.5" customHeight="1">
      <c r="A163" s="25"/>
      <c r="B163" s="52">
        <v>6150</v>
      </c>
      <c r="C163" s="42" t="s">
        <v>46</v>
      </c>
      <c r="D163" s="33">
        <f>SUM(D164:D165)</f>
        <v>663320000</v>
      </c>
      <c r="E163" s="34">
        <f>SUM(E164:E165)</f>
        <v>663320000</v>
      </c>
    </row>
    <row r="164" spans="1:5" ht="13.5" customHeight="1">
      <c r="A164" s="25"/>
      <c r="B164" s="51">
        <v>6153</v>
      </c>
      <c r="C164" s="43" t="s">
        <v>140</v>
      </c>
      <c r="D164" s="35">
        <v>437920000</v>
      </c>
      <c r="E164" s="36">
        <f>D164</f>
        <v>437920000</v>
      </c>
    </row>
    <row r="165" spans="1:5" ht="13.5" customHeight="1">
      <c r="A165" s="25"/>
      <c r="B165" s="51">
        <v>6199</v>
      </c>
      <c r="C165" s="69" t="s">
        <v>141</v>
      </c>
      <c r="D165" s="35">
        <v>225400000</v>
      </c>
      <c r="E165" s="36">
        <f>D165</f>
        <v>225400000</v>
      </c>
    </row>
    <row r="166" spans="1:5" ht="13.5" customHeight="1">
      <c r="A166" s="25"/>
      <c r="B166" s="52">
        <v>6200</v>
      </c>
      <c r="C166" s="42" t="s">
        <v>48</v>
      </c>
      <c r="D166" s="33">
        <f>D167</f>
        <v>700000</v>
      </c>
      <c r="E166" s="34">
        <f>E167</f>
        <v>700000</v>
      </c>
    </row>
    <row r="167" spans="1:5" ht="13.5" customHeight="1" thickBot="1">
      <c r="A167" s="27"/>
      <c r="B167" s="56">
        <v>6249</v>
      </c>
      <c r="C167" s="46" t="s">
        <v>45</v>
      </c>
      <c r="D167" s="47">
        <v>700000</v>
      </c>
      <c r="E167" s="48">
        <v>700000</v>
      </c>
    </row>
    <row r="168" spans="1:5" ht="13.5" customHeight="1" thickTop="1">
      <c r="A168" s="23">
        <v>2.2</v>
      </c>
      <c r="B168" s="126" t="s">
        <v>142</v>
      </c>
      <c r="C168" s="127"/>
      <c r="D168" s="33">
        <f>D169+D173+D177+D183+D186+D189+D194+D197+D206</f>
        <v>1466144200</v>
      </c>
      <c r="E168" s="34">
        <f>E169+E173+E177+E183+E186+E189+E194+E197+E206</f>
        <v>1466144200</v>
      </c>
    </row>
    <row r="169" spans="1:5" ht="13.5" customHeight="1">
      <c r="A169" s="25"/>
      <c r="B169" s="52">
        <v>6500</v>
      </c>
      <c r="C169" s="70" t="s">
        <v>64</v>
      </c>
      <c r="D169" s="33">
        <f>SUM(D170:D172)</f>
        <v>433066850</v>
      </c>
      <c r="E169" s="34">
        <f>SUM(E170:E172)</f>
        <v>433066850</v>
      </c>
    </row>
    <row r="170" spans="1:5" ht="13.5" customHeight="1">
      <c r="A170" s="25"/>
      <c r="B170" s="51">
        <v>6501</v>
      </c>
      <c r="C170" s="43" t="s">
        <v>65</v>
      </c>
      <c r="D170" s="35">
        <v>192840000</v>
      </c>
      <c r="E170" s="36">
        <f>D170</f>
        <v>192840000</v>
      </c>
    </row>
    <row r="171" spans="1:5" ht="13.5" customHeight="1">
      <c r="A171" s="25"/>
      <c r="B171" s="51">
        <v>6502</v>
      </c>
      <c r="C171" s="43" t="s">
        <v>66</v>
      </c>
      <c r="D171" s="35">
        <v>108819480</v>
      </c>
      <c r="E171" s="36">
        <f>D171</f>
        <v>108819480</v>
      </c>
    </row>
    <row r="172" spans="1:5" ht="13.5" customHeight="1">
      <c r="A172" s="25"/>
      <c r="B172" s="51">
        <v>6503</v>
      </c>
      <c r="C172" s="43" t="s">
        <v>67</v>
      </c>
      <c r="D172" s="35">
        <v>131407370</v>
      </c>
      <c r="E172" s="36">
        <f>D172</f>
        <v>131407370</v>
      </c>
    </row>
    <row r="173" spans="1:5" ht="13.5" customHeight="1">
      <c r="A173" s="25"/>
      <c r="B173" s="52">
        <v>6550</v>
      </c>
      <c r="C173" s="42" t="s">
        <v>69</v>
      </c>
      <c r="D173" s="33">
        <f>SUM(D174:D176)</f>
        <v>99666990</v>
      </c>
      <c r="E173" s="34">
        <f>SUM(E174:E176)</f>
        <v>99666990</v>
      </c>
    </row>
    <row r="174" spans="1:5" ht="13.5" customHeight="1">
      <c r="A174" s="25"/>
      <c r="B174" s="51">
        <v>6551</v>
      </c>
      <c r="C174" s="43" t="s">
        <v>70</v>
      </c>
      <c r="D174" s="35">
        <v>47196990</v>
      </c>
      <c r="E174" s="36">
        <f>D174</f>
        <v>47196990</v>
      </c>
    </row>
    <row r="175" spans="1:5" ht="13.5" customHeight="1">
      <c r="A175" s="25"/>
      <c r="B175" s="51">
        <v>6552</v>
      </c>
      <c r="C175" s="43" t="s">
        <v>71</v>
      </c>
      <c r="D175" s="35">
        <v>50222000</v>
      </c>
      <c r="E175" s="36">
        <f>D175</f>
        <v>50222000</v>
      </c>
    </row>
    <row r="176" spans="1:5" ht="13.5" customHeight="1">
      <c r="A176" s="25"/>
      <c r="B176" s="51">
        <v>6553</v>
      </c>
      <c r="C176" s="50" t="s">
        <v>185</v>
      </c>
      <c r="D176" s="35">
        <v>2248000</v>
      </c>
      <c r="E176" s="36">
        <f>D176</f>
        <v>2248000</v>
      </c>
    </row>
    <row r="177" spans="1:5" ht="13.5" customHeight="1">
      <c r="A177" s="25"/>
      <c r="B177" s="52">
        <v>6600</v>
      </c>
      <c r="C177" s="42" t="s">
        <v>73</v>
      </c>
      <c r="D177" s="33">
        <f>SUM(D178:D182)</f>
        <v>57655277</v>
      </c>
      <c r="E177" s="34">
        <f>SUM(E178:E182)</f>
        <v>57655277</v>
      </c>
    </row>
    <row r="178" spans="1:5" ht="13.5" customHeight="1">
      <c r="A178" s="25"/>
      <c r="B178" s="51">
        <v>6601</v>
      </c>
      <c r="C178" s="43" t="s">
        <v>74</v>
      </c>
      <c r="D178" s="35">
        <v>10403201</v>
      </c>
      <c r="E178" s="36">
        <f>D178</f>
        <v>10403201</v>
      </c>
    </row>
    <row r="179" spans="1:5" ht="13.5" customHeight="1">
      <c r="A179" s="25"/>
      <c r="B179" s="51">
        <v>6606</v>
      </c>
      <c r="C179" s="43" t="s">
        <v>76</v>
      </c>
      <c r="D179" s="35">
        <v>6200000</v>
      </c>
      <c r="E179" s="36">
        <f>D179</f>
        <v>6200000</v>
      </c>
    </row>
    <row r="180" spans="1:5" ht="13.5" customHeight="1">
      <c r="A180" s="25"/>
      <c r="B180" s="51">
        <v>6607</v>
      </c>
      <c r="C180" s="43" t="s">
        <v>77</v>
      </c>
      <c r="D180" s="35">
        <v>1800000</v>
      </c>
      <c r="E180" s="36">
        <f>D180</f>
        <v>1800000</v>
      </c>
    </row>
    <row r="181" spans="1:5" ht="13.5" customHeight="1">
      <c r="A181" s="25"/>
      <c r="B181" s="51">
        <v>6612</v>
      </c>
      <c r="C181" s="43" t="s">
        <v>78</v>
      </c>
      <c r="D181" s="35">
        <v>19607600</v>
      </c>
      <c r="E181" s="36">
        <f>D181</f>
        <v>19607600</v>
      </c>
    </row>
    <row r="182" spans="1:5" ht="13.5" customHeight="1">
      <c r="A182" s="25"/>
      <c r="B182" s="51">
        <v>6617</v>
      </c>
      <c r="C182" s="43" t="s">
        <v>79</v>
      </c>
      <c r="D182" s="35">
        <v>19644476</v>
      </c>
      <c r="E182" s="36">
        <f>D182</f>
        <v>19644476</v>
      </c>
    </row>
    <row r="183" spans="1:5" ht="13.5" customHeight="1">
      <c r="A183" s="25"/>
      <c r="B183" s="52">
        <v>6700</v>
      </c>
      <c r="C183" s="53" t="s">
        <v>85</v>
      </c>
      <c r="D183" s="33">
        <f>SUM(D184:D185)</f>
        <v>2300000</v>
      </c>
      <c r="E183" s="34">
        <f>SUM(E184:E185)</f>
        <v>2300000</v>
      </c>
    </row>
    <row r="184" spans="1:5" ht="13.5" customHeight="1">
      <c r="A184" s="25"/>
      <c r="B184" s="51">
        <v>6702</v>
      </c>
      <c r="C184" s="54" t="s">
        <v>85</v>
      </c>
      <c r="D184" s="35">
        <v>600000</v>
      </c>
      <c r="E184" s="36">
        <f>D184</f>
        <v>600000</v>
      </c>
    </row>
    <row r="185" spans="1:5" ht="13.5" customHeight="1">
      <c r="A185" s="25"/>
      <c r="B185" s="51">
        <v>6703</v>
      </c>
      <c r="C185" s="54" t="s">
        <v>143</v>
      </c>
      <c r="D185" s="35">
        <v>1700000</v>
      </c>
      <c r="E185" s="36">
        <f>D185</f>
        <v>1700000</v>
      </c>
    </row>
    <row r="186" spans="1:5" ht="13.5" customHeight="1">
      <c r="A186" s="25"/>
      <c r="B186" s="52">
        <v>6750</v>
      </c>
      <c r="C186" s="53" t="s">
        <v>90</v>
      </c>
      <c r="D186" s="33">
        <f>SUM(D187:D188)</f>
        <v>23050000</v>
      </c>
      <c r="E186" s="34">
        <f>SUM(E187:E188)</f>
        <v>23050000</v>
      </c>
    </row>
    <row r="187" spans="1:5" ht="13.5" customHeight="1">
      <c r="A187" s="25"/>
      <c r="B187" s="51">
        <v>6751</v>
      </c>
      <c r="C187" s="54" t="s">
        <v>91</v>
      </c>
      <c r="D187" s="35">
        <v>18000000</v>
      </c>
      <c r="E187" s="36">
        <f>D187</f>
        <v>18000000</v>
      </c>
    </row>
    <row r="188" spans="1:5" ht="13.5" customHeight="1">
      <c r="A188" s="25"/>
      <c r="B188" s="51">
        <v>6799</v>
      </c>
      <c r="C188" s="54" t="s">
        <v>45</v>
      </c>
      <c r="D188" s="35">
        <v>5050000</v>
      </c>
      <c r="E188" s="36">
        <f>D188</f>
        <v>5050000</v>
      </c>
    </row>
    <row r="189" spans="1:5" ht="13.5" customHeight="1">
      <c r="A189" s="25"/>
      <c r="B189" s="52">
        <v>6800</v>
      </c>
      <c r="C189" s="53" t="s">
        <v>93</v>
      </c>
      <c r="D189" s="33">
        <f>SUM(D190:D193)</f>
        <v>106442160</v>
      </c>
      <c r="E189" s="34">
        <f>SUM(E190:E193)</f>
        <v>106442160</v>
      </c>
    </row>
    <row r="190" spans="1:5" ht="13.5" customHeight="1">
      <c r="A190" s="25"/>
      <c r="B190" s="51">
        <v>6801</v>
      </c>
      <c r="C190" s="54" t="s">
        <v>94</v>
      </c>
      <c r="D190" s="35">
        <v>56797200</v>
      </c>
      <c r="E190" s="36">
        <f>D190</f>
        <v>56797200</v>
      </c>
    </row>
    <row r="191" spans="1:5" ht="13.5" customHeight="1">
      <c r="A191" s="25"/>
      <c r="B191" s="51">
        <v>6802</v>
      </c>
      <c r="C191" s="54" t="s">
        <v>95</v>
      </c>
      <c r="D191" s="35">
        <v>25243200</v>
      </c>
      <c r="E191" s="36">
        <f>D191</f>
        <v>25243200</v>
      </c>
    </row>
    <row r="192" spans="1:5" ht="13.5" customHeight="1">
      <c r="A192" s="25"/>
      <c r="B192" s="51">
        <v>6803</v>
      </c>
      <c r="C192" s="54" t="s">
        <v>96</v>
      </c>
      <c r="D192" s="35">
        <v>22718880</v>
      </c>
      <c r="E192" s="36">
        <f>D192</f>
        <v>22718880</v>
      </c>
    </row>
    <row r="193" spans="1:5" ht="13.5" customHeight="1">
      <c r="A193" s="25"/>
      <c r="B193" s="51">
        <v>6806</v>
      </c>
      <c r="C193" s="54" t="s">
        <v>144</v>
      </c>
      <c r="D193" s="35">
        <v>1682880</v>
      </c>
      <c r="E193" s="36">
        <f>D193</f>
        <v>1682880</v>
      </c>
    </row>
    <row r="194" spans="1:5" ht="13.5" customHeight="1">
      <c r="A194" s="25"/>
      <c r="B194" s="52">
        <v>6850</v>
      </c>
      <c r="C194" s="53" t="s">
        <v>98</v>
      </c>
      <c r="D194" s="33">
        <f>SUM(D195:D196)</f>
        <v>17987000</v>
      </c>
      <c r="E194" s="34">
        <f>SUM(E195:E196)</f>
        <v>17987000</v>
      </c>
    </row>
    <row r="195" spans="1:5" ht="13.5" customHeight="1">
      <c r="A195" s="25"/>
      <c r="B195" s="51">
        <v>6852</v>
      </c>
      <c r="C195" s="54" t="s">
        <v>95</v>
      </c>
      <c r="D195" s="35">
        <v>15794000</v>
      </c>
      <c r="E195" s="36">
        <f>D195</f>
        <v>15794000</v>
      </c>
    </row>
    <row r="196" spans="1:5" ht="13.5" customHeight="1">
      <c r="A196" s="25"/>
      <c r="B196" s="51">
        <v>6899</v>
      </c>
      <c r="C196" s="54" t="s">
        <v>45</v>
      </c>
      <c r="D196" s="35">
        <v>2193000</v>
      </c>
      <c r="E196" s="36">
        <f>D196</f>
        <v>2193000</v>
      </c>
    </row>
    <row r="197" spans="1:5" ht="13.5" customHeight="1">
      <c r="A197" s="25"/>
      <c r="B197" s="52">
        <v>6900</v>
      </c>
      <c r="C197" s="71" t="s">
        <v>145</v>
      </c>
      <c r="D197" s="33">
        <f>SUM(D198:D205)</f>
        <v>455972900</v>
      </c>
      <c r="E197" s="34">
        <f>SUM(E198:E205)</f>
        <v>455972900</v>
      </c>
    </row>
    <row r="198" spans="1:5" ht="13.5" customHeight="1">
      <c r="A198" s="25"/>
      <c r="B198" s="51">
        <v>6902</v>
      </c>
      <c r="C198" s="72" t="s">
        <v>100</v>
      </c>
      <c r="D198" s="35">
        <v>16800000</v>
      </c>
      <c r="E198" s="36">
        <f>D198</f>
        <v>16800000</v>
      </c>
    </row>
    <row r="199" spans="1:5" ht="13.5" customHeight="1">
      <c r="A199" s="25"/>
      <c r="B199" s="51">
        <v>6907</v>
      </c>
      <c r="C199" s="73" t="s">
        <v>103</v>
      </c>
      <c r="D199" s="44">
        <v>83640700</v>
      </c>
      <c r="E199" s="45">
        <f aca="true" t="shared" si="4" ref="E199:E205">D199</f>
        <v>83640700</v>
      </c>
    </row>
    <row r="200" spans="1:5" ht="13.5" customHeight="1">
      <c r="A200" s="25"/>
      <c r="B200" s="51">
        <v>6912</v>
      </c>
      <c r="C200" s="73" t="s">
        <v>105</v>
      </c>
      <c r="D200" s="35">
        <v>59950000</v>
      </c>
      <c r="E200" s="36">
        <f t="shared" si="4"/>
        <v>59950000</v>
      </c>
    </row>
    <row r="201" spans="1:5" ht="13.5" customHeight="1">
      <c r="A201" s="25"/>
      <c r="B201" s="51">
        <v>6915</v>
      </c>
      <c r="C201" s="74" t="s">
        <v>186</v>
      </c>
      <c r="D201" s="35">
        <v>12937500</v>
      </c>
      <c r="E201" s="36">
        <f t="shared" si="4"/>
        <v>12937500</v>
      </c>
    </row>
    <row r="202" spans="1:5" ht="13.5" customHeight="1">
      <c r="A202" s="25"/>
      <c r="B202" s="51">
        <v>6916</v>
      </c>
      <c r="C202" s="73" t="s">
        <v>146</v>
      </c>
      <c r="D202" s="35">
        <v>4245000</v>
      </c>
      <c r="E202" s="36">
        <f t="shared" si="4"/>
        <v>4245000</v>
      </c>
    </row>
    <row r="203" spans="1:5" ht="13.5" customHeight="1">
      <c r="A203" s="25"/>
      <c r="B203" s="51">
        <v>6917</v>
      </c>
      <c r="C203" s="73" t="s">
        <v>108</v>
      </c>
      <c r="D203" s="35">
        <v>2298000</v>
      </c>
      <c r="E203" s="36">
        <f t="shared" si="4"/>
        <v>2298000</v>
      </c>
    </row>
    <row r="204" spans="1:5" ht="13.5" customHeight="1">
      <c r="A204" s="25"/>
      <c r="B204" s="51">
        <v>6921</v>
      </c>
      <c r="C204" s="73" t="s">
        <v>109</v>
      </c>
      <c r="D204" s="35">
        <v>51146700</v>
      </c>
      <c r="E204" s="36">
        <f t="shared" si="4"/>
        <v>51146700</v>
      </c>
    </row>
    <row r="205" spans="1:5" ht="13.5" customHeight="1">
      <c r="A205" s="29"/>
      <c r="B205" s="86">
        <v>6949</v>
      </c>
      <c r="C205" s="95" t="s">
        <v>45</v>
      </c>
      <c r="D205" s="97">
        <v>224955000</v>
      </c>
      <c r="E205" s="98">
        <f t="shared" si="4"/>
        <v>224955000</v>
      </c>
    </row>
    <row r="206" spans="1:5" ht="15" customHeight="1">
      <c r="A206" s="96"/>
      <c r="B206" s="52">
        <v>7000</v>
      </c>
      <c r="C206" s="71" t="s">
        <v>112</v>
      </c>
      <c r="D206" s="92">
        <f>SUM(D207:D211)</f>
        <v>270003023</v>
      </c>
      <c r="E206" s="92">
        <f>SUM(E207:E211)</f>
        <v>270003023</v>
      </c>
    </row>
    <row r="207" spans="1:5" ht="15" customHeight="1">
      <c r="A207" s="25"/>
      <c r="B207" s="51">
        <v>7001</v>
      </c>
      <c r="C207" s="59" t="s">
        <v>113</v>
      </c>
      <c r="D207" s="35">
        <v>65255000</v>
      </c>
      <c r="E207" s="36">
        <f>D207</f>
        <v>65255000</v>
      </c>
    </row>
    <row r="208" spans="1:5" ht="15" customHeight="1">
      <c r="A208" s="25"/>
      <c r="B208" s="51">
        <v>7003</v>
      </c>
      <c r="C208" s="59" t="s">
        <v>115</v>
      </c>
      <c r="D208" s="35">
        <v>175554023</v>
      </c>
      <c r="E208" s="36">
        <f>D208</f>
        <v>175554023</v>
      </c>
    </row>
    <row r="209" spans="1:5" ht="15" customHeight="1">
      <c r="A209" s="25"/>
      <c r="B209" s="51">
        <v>7004</v>
      </c>
      <c r="C209" s="59" t="s">
        <v>116</v>
      </c>
      <c r="D209" s="35">
        <v>12770000</v>
      </c>
      <c r="E209" s="36">
        <f>D209</f>
        <v>12770000</v>
      </c>
    </row>
    <row r="210" spans="1:5" ht="15" customHeight="1">
      <c r="A210" s="25"/>
      <c r="B210" s="51">
        <v>7006</v>
      </c>
      <c r="C210" s="59" t="s">
        <v>117</v>
      </c>
      <c r="D210" s="35">
        <v>3280000</v>
      </c>
      <c r="E210" s="36">
        <f>D210</f>
        <v>3280000</v>
      </c>
    </row>
    <row r="211" spans="1:5" ht="15" customHeight="1">
      <c r="A211" s="29"/>
      <c r="B211" s="86">
        <v>7049</v>
      </c>
      <c r="C211" s="112" t="s">
        <v>45</v>
      </c>
      <c r="D211" s="88">
        <v>13144000</v>
      </c>
      <c r="E211" s="89">
        <f>D211</f>
        <v>13144000</v>
      </c>
    </row>
    <row r="212" spans="1:5" ht="15" customHeight="1">
      <c r="A212" s="24">
        <v>2.3</v>
      </c>
      <c r="B212" s="122" t="s">
        <v>148</v>
      </c>
      <c r="C212" s="123"/>
      <c r="D212" s="92">
        <f>D213+D215</f>
        <v>4157135000</v>
      </c>
      <c r="E212" s="93">
        <f>E213+E215</f>
        <v>4157135000</v>
      </c>
    </row>
    <row r="213" spans="1:5" ht="15" customHeight="1">
      <c r="A213" s="25"/>
      <c r="B213" s="52">
        <v>7150</v>
      </c>
      <c r="C213" s="18" t="s">
        <v>149</v>
      </c>
      <c r="D213" s="33">
        <f>D214</f>
        <v>4144320000</v>
      </c>
      <c r="E213" s="34">
        <f>E214</f>
        <v>4144320000</v>
      </c>
    </row>
    <row r="214" spans="1:5" ht="15" customHeight="1">
      <c r="A214" s="25"/>
      <c r="B214" s="51">
        <v>7401</v>
      </c>
      <c r="C214" s="17" t="s">
        <v>150</v>
      </c>
      <c r="D214" s="35">
        <v>4144320000</v>
      </c>
      <c r="E214" s="36">
        <f>D214</f>
        <v>4144320000</v>
      </c>
    </row>
    <row r="215" spans="1:5" ht="15" customHeight="1">
      <c r="A215" s="25"/>
      <c r="B215" s="52">
        <v>7750</v>
      </c>
      <c r="C215" s="18" t="s">
        <v>121</v>
      </c>
      <c r="D215" s="92">
        <f>SUM(D216:D216)</f>
        <v>12815000</v>
      </c>
      <c r="E215" s="93">
        <f>SUM(E216:E216)</f>
        <v>12815000</v>
      </c>
    </row>
    <row r="216" spans="1:5" ht="15" customHeight="1">
      <c r="A216" s="25"/>
      <c r="B216" s="51">
        <v>7799</v>
      </c>
      <c r="C216" s="54" t="s">
        <v>127</v>
      </c>
      <c r="D216" s="35">
        <v>12815000</v>
      </c>
      <c r="E216" s="36">
        <f>D216</f>
        <v>12815000</v>
      </c>
    </row>
    <row r="217" spans="1:5" ht="15" customHeight="1">
      <c r="A217" s="24">
        <v>2.4</v>
      </c>
      <c r="B217" s="122" t="s">
        <v>134</v>
      </c>
      <c r="C217" s="123"/>
      <c r="D217" s="33">
        <f>D218+D220</f>
        <v>184930800</v>
      </c>
      <c r="E217" s="34">
        <f>E218+E220</f>
        <v>184930800</v>
      </c>
    </row>
    <row r="218" spans="1:5" ht="15" customHeight="1">
      <c r="A218" s="24"/>
      <c r="B218" s="52">
        <v>9000</v>
      </c>
      <c r="C218" s="68" t="s">
        <v>187</v>
      </c>
      <c r="D218" s="33">
        <f>D219</f>
        <v>8000000</v>
      </c>
      <c r="E218" s="34">
        <f>E219</f>
        <v>8000000</v>
      </c>
    </row>
    <row r="219" spans="1:5" s="8" customFormat="1" ht="15" customHeight="1">
      <c r="A219" s="25"/>
      <c r="B219" s="63">
        <v>9003</v>
      </c>
      <c r="C219" s="67" t="s">
        <v>188</v>
      </c>
      <c r="D219" s="35">
        <v>8000000</v>
      </c>
      <c r="E219" s="36">
        <f>D219</f>
        <v>8000000</v>
      </c>
    </row>
    <row r="220" spans="1:5" ht="15" customHeight="1">
      <c r="A220" s="25"/>
      <c r="B220" s="52">
        <v>9050</v>
      </c>
      <c r="C220" s="53" t="s">
        <v>135</v>
      </c>
      <c r="D220" s="33">
        <f>SUM(D221:D222)</f>
        <v>176930800</v>
      </c>
      <c r="E220" s="34">
        <f>SUM(E221:E222)</f>
        <v>176930800</v>
      </c>
    </row>
    <row r="221" spans="1:5" ht="15" customHeight="1">
      <c r="A221" s="25"/>
      <c r="B221" s="51">
        <v>9062</v>
      </c>
      <c r="C221" s="54" t="s">
        <v>105</v>
      </c>
      <c r="D221" s="35">
        <v>105900000</v>
      </c>
      <c r="E221" s="36">
        <f>D221</f>
        <v>105900000</v>
      </c>
    </row>
    <row r="222" spans="1:5" ht="15" customHeight="1" thickBot="1">
      <c r="A222" s="27"/>
      <c r="B222" s="56">
        <v>9099</v>
      </c>
      <c r="C222" s="57" t="s">
        <v>45</v>
      </c>
      <c r="D222" s="47">
        <v>71030800</v>
      </c>
      <c r="E222" s="48">
        <f>D222</f>
        <v>71030800</v>
      </c>
    </row>
    <row r="223" spans="1:5" ht="13.5" customHeight="1" thickTop="1">
      <c r="A223" s="28"/>
      <c r="B223" s="58"/>
      <c r="C223" s="94" t="s">
        <v>138</v>
      </c>
      <c r="D223" s="33">
        <f>D224</f>
        <v>240000000</v>
      </c>
      <c r="E223" s="34">
        <f>E224</f>
        <v>240000000</v>
      </c>
    </row>
    <row r="224" spans="1:5" ht="13.5" customHeight="1">
      <c r="A224" s="25"/>
      <c r="B224" s="75">
        <v>6400</v>
      </c>
      <c r="C224" s="53" t="s">
        <v>151</v>
      </c>
      <c r="D224" s="92">
        <f>D225</f>
        <v>240000000</v>
      </c>
      <c r="E224" s="93">
        <f>E225</f>
        <v>240000000</v>
      </c>
    </row>
    <row r="225" spans="1:5" ht="13.5" customHeight="1">
      <c r="A225" s="25"/>
      <c r="B225" s="51">
        <v>6449</v>
      </c>
      <c r="C225" s="54" t="s">
        <v>152</v>
      </c>
      <c r="D225" s="35">
        <v>240000000</v>
      </c>
      <c r="E225" s="36">
        <f>D225</f>
        <v>240000000</v>
      </c>
    </row>
    <row r="226" spans="1:5" ht="13.5" customHeight="1">
      <c r="A226" s="24" t="s">
        <v>17</v>
      </c>
      <c r="B226" s="122" t="s">
        <v>153</v>
      </c>
      <c r="C226" s="123"/>
      <c r="D226" s="33">
        <f>D227+D235+D253</f>
        <v>2641598000</v>
      </c>
      <c r="E226" s="34">
        <f>E227+E235+E253</f>
        <v>2641598000</v>
      </c>
    </row>
    <row r="227" spans="1:5" ht="13.5" customHeight="1">
      <c r="A227" s="25"/>
      <c r="B227" s="128" t="s">
        <v>154</v>
      </c>
      <c r="C227" s="129"/>
      <c r="D227" s="33">
        <f>D228+D231</f>
        <v>400000000</v>
      </c>
      <c r="E227" s="34">
        <f>E228+E231</f>
        <v>400000000</v>
      </c>
    </row>
    <row r="228" spans="1:5" s="9" customFormat="1" ht="13.5" customHeight="1">
      <c r="A228" s="24"/>
      <c r="B228" s="52">
        <v>6700</v>
      </c>
      <c r="C228" s="76" t="s">
        <v>160</v>
      </c>
      <c r="D228" s="33">
        <f>D229+D230</f>
        <v>104890000</v>
      </c>
      <c r="E228" s="34">
        <f>E229+E230</f>
        <v>104890000</v>
      </c>
    </row>
    <row r="229" spans="1:5" s="11" customFormat="1" ht="13.5" customHeight="1">
      <c r="A229" s="25"/>
      <c r="B229" s="51">
        <v>6702</v>
      </c>
      <c r="C229" s="65" t="s">
        <v>160</v>
      </c>
      <c r="D229" s="35">
        <v>61880000</v>
      </c>
      <c r="E229" s="36">
        <f>D229</f>
        <v>61880000</v>
      </c>
    </row>
    <row r="230" spans="1:5" s="11" customFormat="1" ht="13.5" customHeight="1">
      <c r="A230" s="25"/>
      <c r="B230" s="51">
        <v>6703</v>
      </c>
      <c r="C230" s="65" t="s">
        <v>189</v>
      </c>
      <c r="D230" s="35">
        <v>43010000</v>
      </c>
      <c r="E230" s="36">
        <f>D230</f>
        <v>43010000</v>
      </c>
    </row>
    <row r="231" spans="1:5" ht="13.5" customHeight="1">
      <c r="A231" s="25"/>
      <c r="B231" s="52">
        <v>7000</v>
      </c>
      <c r="C231" s="70" t="s">
        <v>155</v>
      </c>
      <c r="D231" s="33">
        <f>SUM(D232:D234)</f>
        <v>295110000</v>
      </c>
      <c r="E231" s="34">
        <f>SUM(E232:E234)</f>
        <v>295110000</v>
      </c>
    </row>
    <row r="232" spans="1:5" ht="13.5" customHeight="1">
      <c r="A232" s="25"/>
      <c r="B232" s="51">
        <v>7001</v>
      </c>
      <c r="C232" s="59" t="s">
        <v>156</v>
      </c>
      <c r="D232" s="35">
        <v>58963000</v>
      </c>
      <c r="E232" s="36">
        <f>D232</f>
        <v>58963000</v>
      </c>
    </row>
    <row r="233" spans="1:5" ht="13.5" customHeight="1">
      <c r="A233" s="25"/>
      <c r="B233" s="51">
        <v>7017</v>
      </c>
      <c r="C233" s="17" t="s">
        <v>147</v>
      </c>
      <c r="D233" s="35">
        <v>91782000</v>
      </c>
      <c r="E233" s="36">
        <f>D233</f>
        <v>91782000</v>
      </c>
    </row>
    <row r="234" spans="1:5" ht="13.5" customHeight="1">
      <c r="A234" s="25"/>
      <c r="B234" s="51">
        <v>7049</v>
      </c>
      <c r="C234" s="17" t="s">
        <v>45</v>
      </c>
      <c r="D234" s="35">
        <v>144365000</v>
      </c>
      <c r="E234" s="36">
        <f>D234</f>
        <v>144365000</v>
      </c>
    </row>
    <row r="235" spans="1:5" ht="13.5" customHeight="1">
      <c r="A235" s="25"/>
      <c r="B235" s="51"/>
      <c r="C235" s="18" t="s">
        <v>158</v>
      </c>
      <c r="D235" s="33">
        <f>D236+D238+D240+D244+D246+D251</f>
        <v>2132268000</v>
      </c>
      <c r="E235" s="34">
        <f>E236+E238+E240+E244+E246+E251</f>
        <v>2132268000</v>
      </c>
    </row>
    <row r="236" spans="1:5" ht="13.5" customHeight="1">
      <c r="A236" s="25"/>
      <c r="B236" s="75">
        <v>6550</v>
      </c>
      <c r="C236" s="18" t="s">
        <v>69</v>
      </c>
      <c r="D236" s="33">
        <f>D237</f>
        <v>11000000</v>
      </c>
      <c r="E236" s="34">
        <f>E237</f>
        <v>11000000</v>
      </c>
    </row>
    <row r="237" spans="1:5" ht="13.5" customHeight="1">
      <c r="A237" s="25"/>
      <c r="B237" s="51">
        <v>6551</v>
      </c>
      <c r="C237" s="17" t="s">
        <v>70</v>
      </c>
      <c r="D237" s="35">
        <v>11000000</v>
      </c>
      <c r="E237" s="36">
        <f>D237</f>
        <v>11000000</v>
      </c>
    </row>
    <row r="238" spans="1:5" ht="13.5" customHeight="1">
      <c r="A238" s="25"/>
      <c r="B238" s="75">
        <v>6600</v>
      </c>
      <c r="C238" s="18" t="s">
        <v>73</v>
      </c>
      <c r="D238" s="33">
        <f>D239</f>
        <v>1800000</v>
      </c>
      <c r="E238" s="34">
        <f>E239</f>
        <v>1800000</v>
      </c>
    </row>
    <row r="239" spans="1:5" ht="13.5" customHeight="1">
      <c r="A239" s="25"/>
      <c r="B239" s="51">
        <v>6607</v>
      </c>
      <c r="C239" s="17" t="s">
        <v>77</v>
      </c>
      <c r="D239" s="35">
        <v>1800000</v>
      </c>
      <c r="E239" s="36">
        <f>D239</f>
        <v>1800000</v>
      </c>
    </row>
    <row r="240" spans="1:5" s="9" customFormat="1" ht="13.5" customHeight="1">
      <c r="A240" s="24"/>
      <c r="B240" s="52">
        <v>6700</v>
      </c>
      <c r="C240" s="19" t="s">
        <v>160</v>
      </c>
      <c r="D240" s="33">
        <f>SUM(D241:D243)</f>
        <v>78840000</v>
      </c>
      <c r="E240" s="34">
        <f>SUM(E241:E243)</f>
        <v>78840000</v>
      </c>
    </row>
    <row r="241" spans="1:5" s="11" customFormat="1" ht="13.5" customHeight="1">
      <c r="A241" s="25"/>
      <c r="B241" s="51">
        <v>6701</v>
      </c>
      <c r="C241" s="20" t="s">
        <v>159</v>
      </c>
      <c r="D241" s="35">
        <v>15300000</v>
      </c>
      <c r="E241" s="36">
        <f>D241</f>
        <v>15300000</v>
      </c>
    </row>
    <row r="242" spans="1:5" ht="13.5" customHeight="1">
      <c r="A242" s="25"/>
      <c r="B242" s="51">
        <v>6702</v>
      </c>
      <c r="C242" s="20" t="s">
        <v>160</v>
      </c>
      <c r="D242" s="35">
        <v>40980000</v>
      </c>
      <c r="E242" s="36">
        <f>D242</f>
        <v>40980000</v>
      </c>
    </row>
    <row r="243" spans="1:5" ht="13.5" customHeight="1">
      <c r="A243" s="25"/>
      <c r="B243" s="51">
        <v>6703</v>
      </c>
      <c r="C243" s="20" t="s">
        <v>189</v>
      </c>
      <c r="D243" s="35">
        <v>22560000</v>
      </c>
      <c r="E243" s="36">
        <f>D243</f>
        <v>22560000</v>
      </c>
    </row>
    <row r="244" spans="1:5" ht="13.5" customHeight="1">
      <c r="A244" s="25"/>
      <c r="B244" s="75">
        <v>6750</v>
      </c>
      <c r="C244" s="18" t="s">
        <v>90</v>
      </c>
      <c r="D244" s="33">
        <f>D245</f>
        <v>15000000</v>
      </c>
      <c r="E244" s="34">
        <f>E245</f>
        <v>15000000</v>
      </c>
    </row>
    <row r="245" spans="1:5" ht="13.5" customHeight="1">
      <c r="A245" s="25"/>
      <c r="B245" s="51">
        <v>6751</v>
      </c>
      <c r="C245" s="20" t="s">
        <v>190</v>
      </c>
      <c r="D245" s="35">
        <v>15000000</v>
      </c>
      <c r="E245" s="36">
        <f>D245</f>
        <v>15000000</v>
      </c>
    </row>
    <row r="246" spans="1:5" ht="13.5" customHeight="1">
      <c r="A246" s="25"/>
      <c r="B246" s="52">
        <v>7000</v>
      </c>
      <c r="C246" s="70" t="s">
        <v>155</v>
      </c>
      <c r="D246" s="33">
        <f>SUM(D247:D250)</f>
        <v>2024128000</v>
      </c>
      <c r="E246" s="34">
        <f>SUM(E247:E250)</f>
        <v>2024128000</v>
      </c>
    </row>
    <row r="247" spans="1:5" ht="13.5" customHeight="1">
      <c r="A247" s="25"/>
      <c r="B247" s="51">
        <v>7001</v>
      </c>
      <c r="C247" s="59" t="s">
        <v>156</v>
      </c>
      <c r="D247" s="35">
        <v>481469000</v>
      </c>
      <c r="E247" s="36">
        <f>D247</f>
        <v>481469000</v>
      </c>
    </row>
    <row r="248" spans="1:5" ht="13.5" customHeight="1">
      <c r="A248" s="25"/>
      <c r="B248" s="51">
        <v>7003</v>
      </c>
      <c r="C248" s="59" t="s">
        <v>157</v>
      </c>
      <c r="D248" s="35">
        <v>40396500</v>
      </c>
      <c r="E248" s="36">
        <f>D248</f>
        <v>40396500</v>
      </c>
    </row>
    <row r="249" spans="1:5" ht="13.5" customHeight="1">
      <c r="A249" s="25"/>
      <c r="B249" s="51">
        <v>7017</v>
      </c>
      <c r="C249" s="17" t="s">
        <v>147</v>
      </c>
      <c r="D249" s="44">
        <v>764211000</v>
      </c>
      <c r="E249" s="45">
        <f>D249</f>
        <v>764211000</v>
      </c>
    </row>
    <row r="250" spans="1:5" ht="13.5" customHeight="1">
      <c r="A250" s="25"/>
      <c r="B250" s="51">
        <v>7049</v>
      </c>
      <c r="C250" s="17" t="s">
        <v>45</v>
      </c>
      <c r="D250" s="35">
        <v>738051500</v>
      </c>
      <c r="E250" s="36">
        <f>D250</f>
        <v>738051500</v>
      </c>
    </row>
    <row r="251" spans="1:5" ht="13.5" customHeight="1">
      <c r="A251" s="25"/>
      <c r="B251" s="75">
        <v>7750</v>
      </c>
      <c r="C251" s="18" t="s">
        <v>121</v>
      </c>
      <c r="D251" s="33">
        <f>D252</f>
        <v>1500000</v>
      </c>
      <c r="E251" s="34">
        <f>E252</f>
        <v>1500000</v>
      </c>
    </row>
    <row r="252" spans="1:5" ht="13.5" customHeight="1">
      <c r="A252" s="25"/>
      <c r="B252" s="51">
        <v>7799</v>
      </c>
      <c r="C252" s="17" t="s">
        <v>121</v>
      </c>
      <c r="D252" s="35">
        <v>1500000</v>
      </c>
      <c r="E252" s="36">
        <f>D252</f>
        <v>1500000</v>
      </c>
    </row>
    <row r="253" spans="1:5" ht="13.5" customHeight="1">
      <c r="A253" s="24"/>
      <c r="B253" s="77"/>
      <c r="C253" s="78" t="s">
        <v>212</v>
      </c>
      <c r="D253" s="33">
        <f>D254+D258</f>
        <v>109330000</v>
      </c>
      <c r="E253" s="34">
        <f>E254+E258</f>
        <v>109330000</v>
      </c>
    </row>
    <row r="254" spans="1:5" ht="13.5" customHeight="1">
      <c r="A254" s="25"/>
      <c r="B254" s="52">
        <v>6700</v>
      </c>
      <c r="C254" s="53" t="s">
        <v>85</v>
      </c>
      <c r="D254" s="33">
        <f>SUM(D255:D257)</f>
        <v>6320000</v>
      </c>
      <c r="E254" s="34">
        <f>SUM(E255:E257)</f>
        <v>6320000</v>
      </c>
    </row>
    <row r="255" spans="1:5" ht="13.5" customHeight="1">
      <c r="A255" s="79"/>
      <c r="B255" s="63">
        <v>6701</v>
      </c>
      <c r="C255" s="55" t="s">
        <v>159</v>
      </c>
      <c r="D255" s="35">
        <v>2600000</v>
      </c>
      <c r="E255" s="36">
        <f>D255</f>
        <v>2600000</v>
      </c>
    </row>
    <row r="256" spans="1:5" ht="13.5" customHeight="1">
      <c r="A256" s="79"/>
      <c r="B256" s="63">
        <v>6702</v>
      </c>
      <c r="C256" s="55" t="s">
        <v>160</v>
      </c>
      <c r="D256" s="44">
        <v>3120000</v>
      </c>
      <c r="E256" s="45">
        <f>D256</f>
        <v>3120000</v>
      </c>
    </row>
    <row r="257" spans="1:5" ht="13.5" customHeight="1">
      <c r="A257" s="79"/>
      <c r="B257" s="63">
        <v>6703</v>
      </c>
      <c r="C257" s="55" t="s">
        <v>189</v>
      </c>
      <c r="D257" s="44">
        <v>600000</v>
      </c>
      <c r="E257" s="45">
        <f>D257</f>
        <v>600000</v>
      </c>
    </row>
    <row r="258" spans="1:5" ht="13.5" customHeight="1">
      <c r="A258" s="79"/>
      <c r="B258" s="52">
        <v>7000</v>
      </c>
      <c r="C258" s="102" t="s">
        <v>191</v>
      </c>
      <c r="D258" s="92">
        <f>D259+D260+D261</f>
        <v>103010000</v>
      </c>
      <c r="E258" s="93">
        <f>E259+E260+E261</f>
        <v>103010000</v>
      </c>
    </row>
    <row r="259" spans="1:5" ht="13.5" customHeight="1">
      <c r="A259" s="79"/>
      <c r="B259" s="63">
        <v>7003</v>
      </c>
      <c r="C259" s="81" t="s">
        <v>192</v>
      </c>
      <c r="D259" s="44">
        <v>2300000</v>
      </c>
      <c r="E259" s="45">
        <f>D259</f>
        <v>2300000</v>
      </c>
    </row>
    <row r="260" spans="1:5" ht="13.5" customHeight="1">
      <c r="A260" s="79"/>
      <c r="B260" s="63">
        <v>7017</v>
      </c>
      <c r="C260" s="82" t="s">
        <v>193</v>
      </c>
      <c r="D260" s="44">
        <v>98360000</v>
      </c>
      <c r="E260" s="45">
        <f>D260</f>
        <v>98360000</v>
      </c>
    </row>
    <row r="261" spans="1:5" s="8" customFormat="1" ht="13.5" customHeight="1">
      <c r="A261" s="99"/>
      <c r="B261" s="100">
        <v>7049</v>
      </c>
      <c r="C261" s="101" t="s">
        <v>141</v>
      </c>
      <c r="D261" s="97">
        <v>2350000</v>
      </c>
      <c r="E261" s="98">
        <f>D261</f>
        <v>2350000</v>
      </c>
    </row>
    <row r="262" spans="1:5" ht="13.5" customHeight="1">
      <c r="A262" s="30" t="s">
        <v>161</v>
      </c>
      <c r="B262" s="125" t="s">
        <v>162</v>
      </c>
      <c r="C262" s="125"/>
      <c r="D262" s="92">
        <f>D263</f>
        <v>28555330667</v>
      </c>
      <c r="E262" s="92">
        <f>E263</f>
        <v>28555330667</v>
      </c>
    </row>
    <row r="263" spans="1:5" ht="13.5" customHeight="1">
      <c r="A263" s="30" t="s">
        <v>9</v>
      </c>
      <c r="B263" s="125" t="s">
        <v>27</v>
      </c>
      <c r="C263" s="125"/>
      <c r="D263" s="92">
        <f>D264</f>
        <v>28555330667</v>
      </c>
      <c r="E263" s="92">
        <f>E264</f>
        <v>28555330667</v>
      </c>
    </row>
    <row r="264" spans="1:5" ht="13.5" customHeight="1">
      <c r="A264" s="30">
        <v>1</v>
      </c>
      <c r="B264" s="125" t="s">
        <v>28</v>
      </c>
      <c r="C264" s="125"/>
      <c r="D264" s="92">
        <f>D265+D291+D346+D358</f>
        <v>28555330667</v>
      </c>
      <c r="E264" s="92">
        <f>E265+E291+E346+E358</f>
        <v>28555330667</v>
      </c>
    </row>
    <row r="265" spans="1:5" ht="13.5" customHeight="1">
      <c r="A265" s="30">
        <v>1.1</v>
      </c>
      <c r="B265" s="125" t="s">
        <v>29</v>
      </c>
      <c r="C265" s="125"/>
      <c r="D265" s="92">
        <f>D266+D269+D271+D280+D282+D286+D288</f>
        <v>18319628899</v>
      </c>
      <c r="E265" s="92">
        <f>E266+E269+E271+E280+E282+E286+E288</f>
        <v>18319628899</v>
      </c>
    </row>
    <row r="266" spans="1:5" ht="13.5" customHeight="1">
      <c r="A266" s="25"/>
      <c r="B266" s="41">
        <v>6000</v>
      </c>
      <c r="C266" s="42" t="s">
        <v>30</v>
      </c>
      <c r="D266" s="33">
        <f>SUM(D267:D268)</f>
        <v>5291027846</v>
      </c>
      <c r="E266" s="34">
        <f>SUM(E267:E268)</f>
        <v>5291027846</v>
      </c>
    </row>
    <row r="267" spans="1:5" ht="13.5" customHeight="1">
      <c r="A267" s="25"/>
      <c r="B267" s="16">
        <v>6001</v>
      </c>
      <c r="C267" s="43" t="s">
        <v>31</v>
      </c>
      <c r="D267" s="44">
        <v>4259298837</v>
      </c>
      <c r="E267" s="45">
        <f>D267</f>
        <v>4259298837</v>
      </c>
    </row>
    <row r="268" spans="1:5" ht="13.5" customHeight="1">
      <c r="A268" s="25"/>
      <c r="B268" s="16">
        <v>6003</v>
      </c>
      <c r="C268" s="43" t="s">
        <v>32</v>
      </c>
      <c r="D268" s="35">
        <v>1031729009</v>
      </c>
      <c r="E268" s="36">
        <f>D268</f>
        <v>1031729009</v>
      </c>
    </row>
    <row r="269" spans="1:5" ht="13.5" customHeight="1">
      <c r="A269" s="25"/>
      <c r="B269" s="41">
        <v>6050</v>
      </c>
      <c r="C269" s="42" t="s">
        <v>33</v>
      </c>
      <c r="D269" s="33">
        <f>D270</f>
        <v>57661895</v>
      </c>
      <c r="E269" s="34">
        <f>E270</f>
        <v>57661895</v>
      </c>
    </row>
    <row r="270" spans="1:5" ht="13.5" customHeight="1">
      <c r="A270" s="25"/>
      <c r="B270" s="16">
        <v>6051</v>
      </c>
      <c r="C270" s="43" t="s">
        <v>34</v>
      </c>
      <c r="D270" s="35">
        <v>57661895</v>
      </c>
      <c r="E270" s="36">
        <f>D270</f>
        <v>57661895</v>
      </c>
    </row>
    <row r="271" spans="1:5" ht="13.5" customHeight="1">
      <c r="A271" s="25"/>
      <c r="B271" s="41">
        <v>6100</v>
      </c>
      <c r="C271" s="42" t="s">
        <v>35</v>
      </c>
      <c r="D271" s="33">
        <f>SUM(D272:D279)</f>
        <v>9634426516</v>
      </c>
      <c r="E271" s="34">
        <f>SUM(E272:E279)</f>
        <v>9634426516</v>
      </c>
    </row>
    <row r="272" spans="1:5" ht="13.5" customHeight="1">
      <c r="A272" s="25"/>
      <c r="B272" s="16">
        <v>6101</v>
      </c>
      <c r="C272" s="43" t="s">
        <v>36</v>
      </c>
      <c r="D272" s="35">
        <v>150845500</v>
      </c>
      <c r="E272" s="36">
        <f>D272</f>
        <v>150845500</v>
      </c>
    </row>
    <row r="273" spans="1:5" ht="13.5" customHeight="1">
      <c r="A273" s="25"/>
      <c r="B273" s="16">
        <v>6105</v>
      </c>
      <c r="C273" s="43" t="s">
        <v>37</v>
      </c>
      <c r="D273" s="35">
        <v>67431367</v>
      </c>
      <c r="E273" s="36">
        <f aca="true" t="shared" si="5" ref="E273:E279">D273</f>
        <v>67431367</v>
      </c>
    </row>
    <row r="274" spans="1:5" ht="13.5" customHeight="1">
      <c r="A274" s="25"/>
      <c r="B274" s="16">
        <v>6106</v>
      </c>
      <c r="C274" s="43" t="s">
        <v>38</v>
      </c>
      <c r="D274" s="35">
        <v>3524578711</v>
      </c>
      <c r="E274" s="36">
        <f t="shared" si="5"/>
        <v>3524578711</v>
      </c>
    </row>
    <row r="275" spans="1:5" ht="13.5" customHeight="1">
      <c r="A275" s="25"/>
      <c r="B275" s="16">
        <v>6107</v>
      </c>
      <c r="C275" s="43" t="s">
        <v>39</v>
      </c>
      <c r="D275" s="35">
        <v>6722273</v>
      </c>
      <c r="E275" s="36">
        <f t="shared" si="5"/>
        <v>6722273</v>
      </c>
    </row>
    <row r="276" spans="1:5" ht="13.5" customHeight="1">
      <c r="A276" s="25"/>
      <c r="B276" s="16">
        <v>6112</v>
      </c>
      <c r="C276" s="43" t="s">
        <v>40</v>
      </c>
      <c r="D276" s="35">
        <v>4860811882</v>
      </c>
      <c r="E276" s="36">
        <f t="shared" si="5"/>
        <v>4860811882</v>
      </c>
    </row>
    <row r="277" spans="1:5" ht="13.5" customHeight="1">
      <c r="A277" s="25"/>
      <c r="B277" s="16">
        <v>6113</v>
      </c>
      <c r="C277" s="43" t="s">
        <v>41</v>
      </c>
      <c r="D277" s="35">
        <v>213771100</v>
      </c>
      <c r="E277" s="36">
        <f t="shared" si="5"/>
        <v>213771100</v>
      </c>
    </row>
    <row r="278" spans="1:5" ht="13.5" customHeight="1" thickBot="1">
      <c r="A278" s="27"/>
      <c r="B278" s="21">
        <v>6115</v>
      </c>
      <c r="C278" s="46" t="s">
        <v>42</v>
      </c>
      <c r="D278" s="47">
        <v>707592188</v>
      </c>
      <c r="E278" s="48">
        <f t="shared" si="5"/>
        <v>707592188</v>
      </c>
    </row>
    <row r="279" spans="1:5" ht="13.5" customHeight="1" thickTop="1">
      <c r="A279" s="28"/>
      <c r="B279" s="113">
        <v>6117</v>
      </c>
      <c r="C279" s="85" t="s">
        <v>43</v>
      </c>
      <c r="D279" s="35">
        <v>102673495</v>
      </c>
      <c r="E279" s="36">
        <f t="shared" si="5"/>
        <v>102673495</v>
      </c>
    </row>
    <row r="280" spans="1:5" s="10" customFormat="1" ht="13.5" customHeight="1">
      <c r="A280" s="24"/>
      <c r="B280" s="41">
        <v>6150</v>
      </c>
      <c r="C280" s="83" t="s">
        <v>194</v>
      </c>
      <c r="D280" s="33">
        <f>D281</f>
        <v>386200000</v>
      </c>
      <c r="E280" s="34">
        <f>E281</f>
        <v>386200000</v>
      </c>
    </row>
    <row r="281" spans="1:5" ht="13.5" customHeight="1">
      <c r="A281" s="25"/>
      <c r="B281" s="16">
        <v>6153</v>
      </c>
      <c r="C281" s="50" t="s">
        <v>195</v>
      </c>
      <c r="D281" s="35">
        <v>386200000</v>
      </c>
      <c r="E281" s="36">
        <f>D281</f>
        <v>386200000</v>
      </c>
    </row>
    <row r="282" spans="1:5" ht="13.5" customHeight="1">
      <c r="A282" s="25"/>
      <c r="B282" s="41">
        <v>6200</v>
      </c>
      <c r="C282" s="42" t="s">
        <v>48</v>
      </c>
      <c r="D282" s="33">
        <f>SUM(D283:D285)</f>
        <v>16927000</v>
      </c>
      <c r="E282" s="34">
        <f>SUM(E283:E285)</f>
        <v>16927000</v>
      </c>
    </row>
    <row r="283" spans="1:5" ht="13.5" customHeight="1">
      <c r="A283" s="25"/>
      <c r="B283" s="16">
        <v>6201</v>
      </c>
      <c r="C283" s="43" t="s">
        <v>49</v>
      </c>
      <c r="D283" s="35">
        <v>9850000</v>
      </c>
      <c r="E283" s="36">
        <f>D283</f>
        <v>9850000</v>
      </c>
    </row>
    <row r="284" spans="1:5" ht="13.5" customHeight="1">
      <c r="A284" s="25"/>
      <c r="B284" s="16">
        <v>6203</v>
      </c>
      <c r="C284" s="15" t="s">
        <v>50</v>
      </c>
      <c r="D284" s="35">
        <v>5837000</v>
      </c>
      <c r="E284" s="36">
        <f>D284</f>
        <v>5837000</v>
      </c>
    </row>
    <row r="285" spans="1:5" ht="13.5" customHeight="1">
      <c r="A285" s="25"/>
      <c r="B285" s="16">
        <v>6249</v>
      </c>
      <c r="C285" s="84" t="s">
        <v>141</v>
      </c>
      <c r="D285" s="35">
        <v>1240000</v>
      </c>
      <c r="E285" s="36">
        <f>D285</f>
        <v>1240000</v>
      </c>
    </row>
    <row r="286" spans="1:5" ht="13.5" customHeight="1">
      <c r="A286" s="25"/>
      <c r="B286" s="41">
        <v>6250</v>
      </c>
      <c r="C286" s="42" t="s">
        <v>51</v>
      </c>
      <c r="D286" s="33">
        <f>SUM(D287:D287)</f>
        <v>48964000</v>
      </c>
      <c r="E286" s="34">
        <f>SUM(E287:E287)</f>
        <v>48964000</v>
      </c>
    </row>
    <row r="287" spans="1:5" ht="13.5" customHeight="1">
      <c r="A287" s="25"/>
      <c r="B287" s="16">
        <v>6257</v>
      </c>
      <c r="C287" s="43" t="s">
        <v>54</v>
      </c>
      <c r="D287" s="35">
        <v>48964000</v>
      </c>
      <c r="E287" s="36">
        <f>D287</f>
        <v>48964000</v>
      </c>
    </row>
    <row r="288" spans="1:5" ht="13.5" customHeight="1">
      <c r="A288" s="25"/>
      <c r="B288" s="41">
        <v>6400</v>
      </c>
      <c r="C288" s="42" t="s">
        <v>60</v>
      </c>
      <c r="D288" s="33">
        <f>SUM(D289:D290)</f>
        <v>2884421642</v>
      </c>
      <c r="E288" s="34">
        <f>SUM(E289:E290)</f>
        <v>2884421642</v>
      </c>
    </row>
    <row r="289" spans="1:5" ht="13.5" customHeight="1">
      <c r="A289" s="25"/>
      <c r="B289" s="16">
        <v>6404</v>
      </c>
      <c r="C289" s="15" t="s">
        <v>61</v>
      </c>
      <c r="D289" s="35">
        <v>2860321642</v>
      </c>
      <c r="E289" s="36">
        <f>D289</f>
        <v>2860321642</v>
      </c>
    </row>
    <row r="290" spans="1:5" ht="13.5" customHeight="1">
      <c r="A290" s="25"/>
      <c r="B290" s="16">
        <v>6449</v>
      </c>
      <c r="C290" s="43" t="s">
        <v>62</v>
      </c>
      <c r="D290" s="35">
        <v>24100000</v>
      </c>
      <c r="E290" s="36">
        <f>D290</f>
        <v>24100000</v>
      </c>
    </row>
    <row r="291" spans="1:5" ht="13.5" customHeight="1">
      <c r="A291" s="24">
        <v>1.2</v>
      </c>
      <c r="B291" s="118" t="s">
        <v>63</v>
      </c>
      <c r="C291" s="119"/>
      <c r="D291" s="33">
        <f>D292+D297+D302+D310+D314+D318+D321+D323+D327+D336</f>
        <v>8277338620</v>
      </c>
      <c r="E291" s="34">
        <f>E292+E297+E302+E310+E314+E318+E321+E323+E327+E336</f>
        <v>8277338620</v>
      </c>
    </row>
    <row r="292" spans="1:5" ht="13.5" customHeight="1">
      <c r="A292" s="25"/>
      <c r="B292" s="41">
        <v>6500</v>
      </c>
      <c r="C292" s="42" t="s">
        <v>64</v>
      </c>
      <c r="D292" s="33">
        <f>SUM(D293:D296)</f>
        <v>1133689455</v>
      </c>
      <c r="E292" s="34">
        <f>SUM(E293:E296)</f>
        <v>1133689455</v>
      </c>
    </row>
    <row r="293" spans="1:5" ht="13.5" customHeight="1">
      <c r="A293" s="25"/>
      <c r="B293" s="16">
        <v>6501</v>
      </c>
      <c r="C293" s="43" t="s">
        <v>65</v>
      </c>
      <c r="D293" s="35">
        <v>680170257</v>
      </c>
      <c r="E293" s="36">
        <f>D293</f>
        <v>680170257</v>
      </c>
    </row>
    <row r="294" spans="1:5" ht="13.5" customHeight="1">
      <c r="A294" s="25"/>
      <c r="B294" s="16">
        <v>6502</v>
      </c>
      <c r="C294" s="50" t="s">
        <v>196</v>
      </c>
      <c r="D294" s="35">
        <v>281386522</v>
      </c>
      <c r="E294" s="36">
        <f>D294</f>
        <v>281386522</v>
      </c>
    </row>
    <row r="295" spans="1:5" ht="13.5" customHeight="1">
      <c r="A295" s="25"/>
      <c r="B295" s="16">
        <v>6503</v>
      </c>
      <c r="C295" s="43" t="s">
        <v>67</v>
      </c>
      <c r="D295" s="35">
        <v>123092676</v>
      </c>
      <c r="E295" s="36">
        <f>D295</f>
        <v>123092676</v>
      </c>
    </row>
    <row r="296" spans="1:5" ht="13.5" customHeight="1">
      <c r="A296" s="25"/>
      <c r="B296" s="16">
        <v>6504</v>
      </c>
      <c r="C296" s="43" t="s">
        <v>68</v>
      </c>
      <c r="D296" s="44">
        <v>49040000</v>
      </c>
      <c r="E296" s="45">
        <f>D296</f>
        <v>49040000</v>
      </c>
    </row>
    <row r="297" spans="1:5" ht="13.5" customHeight="1">
      <c r="A297" s="25"/>
      <c r="B297" s="41">
        <v>6550</v>
      </c>
      <c r="C297" s="42" t="s">
        <v>69</v>
      </c>
      <c r="D297" s="33">
        <f>SUM(D298:D301)</f>
        <v>266138400</v>
      </c>
      <c r="E297" s="34">
        <f>SUM(E298:E301)</f>
        <v>266138400</v>
      </c>
    </row>
    <row r="298" spans="1:5" ht="13.5" customHeight="1">
      <c r="A298" s="25"/>
      <c r="B298" s="16">
        <v>6551</v>
      </c>
      <c r="C298" s="43" t="s">
        <v>70</v>
      </c>
      <c r="D298" s="35">
        <v>71173000</v>
      </c>
      <c r="E298" s="36">
        <f>D298</f>
        <v>71173000</v>
      </c>
    </row>
    <row r="299" spans="1:5" ht="13.5" customHeight="1">
      <c r="A299" s="25"/>
      <c r="B299" s="16">
        <v>6552</v>
      </c>
      <c r="C299" s="43" t="s">
        <v>71</v>
      </c>
      <c r="D299" s="35">
        <v>95751400</v>
      </c>
      <c r="E299" s="36">
        <f>D299</f>
        <v>95751400</v>
      </c>
    </row>
    <row r="300" spans="1:5" ht="13.5" customHeight="1">
      <c r="A300" s="25"/>
      <c r="B300" s="16">
        <v>6553</v>
      </c>
      <c r="C300" s="43" t="s">
        <v>72</v>
      </c>
      <c r="D300" s="44">
        <v>96814000</v>
      </c>
      <c r="E300" s="45">
        <f>D300</f>
        <v>96814000</v>
      </c>
    </row>
    <row r="301" spans="1:5" ht="13.5" customHeight="1">
      <c r="A301" s="25"/>
      <c r="B301" s="16">
        <v>6599</v>
      </c>
      <c r="C301" s="50" t="s">
        <v>141</v>
      </c>
      <c r="D301" s="35">
        <v>2400000</v>
      </c>
      <c r="E301" s="36">
        <f>D301</f>
        <v>2400000</v>
      </c>
    </row>
    <row r="302" spans="1:5" ht="13.5" customHeight="1">
      <c r="A302" s="25"/>
      <c r="B302" s="41">
        <v>6600</v>
      </c>
      <c r="C302" s="42" t="s">
        <v>73</v>
      </c>
      <c r="D302" s="33">
        <f>SUM(D303:D309)</f>
        <v>248683081</v>
      </c>
      <c r="E302" s="34">
        <f>SUM(E303:E309)</f>
        <v>248683081</v>
      </c>
    </row>
    <row r="303" spans="1:5" ht="13.5" customHeight="1">
      <c r="A303" s="25"/>
      <c r="B303" s="16">
        <v>6601</v>
      </c>
      <c r="C303" s="43" t="s">
        <v>74</v>
      </c>
      <c r="D303" s="35">
        <v>6652143</v>
      </c>
      <c r="E303" s="36">
        <f>D303</f>
        <v>6652143</v>
      </c>
    </row>
    <row r="304" spans="1:5" ht="13.5" customHeight="1">
      <c r="A304" s="25"/>
      <c r="B304" s="16">
        <v>6603</v>
      </c>
      <c r="C304" s="43" t="s">
        <v>75</v>
      </c>
      <c r="D304" s="35">
        <v>14551976</v>
      </c>
      <c r="E304" s="36">
        <f aca="true" t="shared" si="6" ref="E304:E309">D304</f>
        <v>14551976</v>
      </c>
    </row>
    <row r="305" spans="1:5" ht="13.5" customHeight="1">
      <c r="A305" s="25"/>
      <c r="B305" s="16">
        <v>6606</v>
      </c>
      <c r="C305" s="43" t="s">
        <v>76</v>
      </c>
      <c r="D305" s="35">
        <v>58566000</v>
      </c>
      <c r="E305" s="36">
        <f t="shared" si="6"/>
        <v>58566000</v>
      </c>
    </row>
    <row r="306" spans="1:5" ht="13.5" customHeight="1">
      <c r="A306" s="29"/>
      <c r="B306" s="114">
        <v>6607</v>
      </c>
      <c r="C306" s="115" t="s">
        <v>197</v>
      </c>
      <c r="D306" s="88">
        <v>2400000</v>
      </c>
      <c r="E306" s="89">
        <f t="shared" si="6"/>
        <v>2400000</v>
      </c>
    </row>
    <row r="307" spans="1:5" ht="13.5" customHeight="1">
      <c r="A307" s="25"/>
      <c r="B307" s="51">
        <v>6612</v>
      </c>
      <c r="C307" s="43" t="s">
        <v>78</v>
      </c>
      <c r="D307" s="44">
        <v>42677300</v>
      </c>
      <c r="E307" s="45">
        <f t="shared" si="6"/>
        <v>42677300</v>
      </c>
    </row>
    <row r="308" spans="1:5" ht="13.5" customHeight="1">
      <c r="A308" s="25"/>
      <c r="B308" s="51">
        <v>6617</v>
      </c>
      <c r="C308" s="43" t="s">
        <v>79</v>
      </c>
      <c r="D308" s="35">
        <v>19035662</v>
      </c>
      <c r="E308" s="36">
        <f t="shared" si="6"/>
        <v>19035662</v>
      </c>
    </row>
    <row r="309" spans="1:5" ht="13.5" customHeight="1">
      <c r="A309" s="29"/>
      <c r="B309" s="86">
        <v>6618</v>
      </c>
      <c r="C309" s="87" t="s">
        <v>80</v>
      </c>
      <c r="D309" s="88">
        <v>104800000</v>
      </c>
      <c r="E309" s="89">
        <f t="shared" si="6"/>
        <v>104800000</v>
      </c>
    </row>
    <row r="310" spans="1:5" ht="13.5" customHeight="1">
      <c r="A310" s="25"/>
      <c r="B310" s="90">
        <v>6650</v>
      </c>
      <c r="C310" s="91" t="s">
        <v>81</v>
      </c>
      <c r="D310" s="92">
        <f>SUM(D311:D313)</f>
        <v>148496000</v>
      </c>
      <c r="E310" s="93">
        <f>SUM(E311:E313)</f>
        <v>148496000</v>
      </c>
    </row>
    <row r="311" spans="1:5" s="11" customFormat="1" ht="13.5" customHeight="1">
      <c r="A311" s="25"/>
      <c r="B311" s="63">
        <v>6651</v>
      </c>
      <c r="C311" s="43" t="s">
        <v>198</v>
      </c>
      <c r="D311" s="35">
        <v>200000</v>
      </c>
      <c r="E311" s="36">
        <f>D311</f>
        <v>200000</v>
      </c>
    </row>
    <row r="312" spans="1:5" ht="13.5" customHeight="1">
      <c r="A312" s="25"/>
      <c r="B312" s="51">
        <v>6658</v>
      </c>
      <c r="C312" s="43" t="s">
        <v>83</v>
      </c>
      <c r="D312" s="35">
        <v>106550000</v>
      </c>
      <c r="E312" s="36">
        <f>D312</f>
        <v>106550000</v>
      </c>
    </row>
    <row r="313" spans="1:5" ht="13.5" customHeight="1">
      <c r="A313" s="25"/>
      <c r="B313" s="51">
        <v>6699</v>
      </c>
      <c r="C313" s="43" t="s">
        <v>84</v>
      </c>
      <c r="D313" s="35">
        <v>41746000</v>
      </c>
      <c r="E313" s="36">
        <f>D313</f>
        <v>41746000</v>
      </c>
    </row>
    <row r="314" spans="1:5" ht="13.5" customHeight="1">
      <c r="A314" s="25"/>
      <c r="B314" s="52">
        <v>6700</v>
      </c>
      <c r="C314" s="53" t="s">
        <v>85</v>
      </c>
      <c r="D314" s="33">
        <f>SUM(D315:D317)</f>
        <v>671669600</v>
      </c>
      <c r="E314" s="34">
        <f>SUM(E315:E317)</f>
        <v>671669600</v>
      </c>
    </row>
    <row r="315" spans="1:5" ht="13.5" customHeight="1">
      <c r="A315" s="25"/>
      <c r="B315" s="51">
        <v>6701</v>
      </c>
      <c r="C315" s="54" t="s">
        <v>86</v>
      </c>
      <c r="D315" s="35">
        <v>171622600</v>
      </c>
      <c r="E315" s="36">
        <f>D315</f>
        <v>171622600</v>
      </c>
    </row>
    <row r="316" spans="1:5" ht="13.5" customHeight="1">
      <c r="A316" s="25"/>
      <c r="B316" s="51">
        <v>6702</v>
      </c>
      <c r="C316" s="54" t="s">
        <v>87</v>
      </c>
      <c r="D316" s="35">
        <v>207520000</v>
      </c>
      <c r="E316" s="36">
        <f>D316</f>
        <v>207520000</v>
      </c>
    </row>
    <row r="317" spans="1:5" ht="13.5" customHeight="1">
      <c r="A317" s="25"/>
      <c r="B317" s="51">
        <v>6703</v>
      </c>
      <c r="C317" s="54" t="s">
        <v>88</v>
      </c>
      <c r="D317" s="35">
        <v>292527000</v>
      </c>
      <c r="E317" s="36">
        <f>D317</f>
        <v>292527000</v>
      </c>
    </row>
    <row r="318" spans="1:5" ht="13.5" customHeight="1">
      <c r="A318" s="25"/>
      <c r="B318" s="52">
        <v>6750</v>
      </c>
      <c r="C318" s="53" t="s">
        <v>90</v>
      </c>
      <c r="D318" s="33">
        <f>SUM(D319:D320)</f>
        <v>86890000</v>
      </c>
      <c r="E318" s="34">
        <f>SUM(E319:E320)</f>
        <v>86890000</v>
      </c>
    </row>
    <row r="319" spans="1:5" ht="13.5" customHeight="1">
      <c r="A319" s="25"/>
      <c r="B319" s="51">
        <v>6757</v>
      </c>
      <c r="C319" s="54" t="s">
        <v>92</v>
      </c>
      <c r="D319" s="35">
        <v>78890000</v>
      </c>
      <c r="E319" s="36">
        <f>D319</f>
        <v>78890000</v>
      </c>
    </row>
    <row r="320" spans="1:5" ht="13.5" customHeight="1">
      <c r="A320" s="25"/>
      <c r="B320" s="51">
        <v>6799</v>
      </c>
      <c r="C320" s="54" t="s">
        <v>45</v>
      </c>
      <c r="D320" s="35">
        <v>8000000</v>
      </c>
      <c r="E320" s="36">
        <f>D320</f>
        <v>8000000</v>
      </c>
    </row>
    <row r="321" spans="1:5" ht="13.5" customHeight="1">
      <c r="A321" s="25"/>
      <c r="B321" s="52">
        <v>6800</v>
      </c>
      <c r="C321" s="53" t="s">
        <v>93</v>
      </c>
      <c r="D321" s="33">
        <f>SUM(D322:D322)</f>
        <v>830000</v>
      </c>
      <c r="E321" s="34">
        <f>SUM(E322:E322)</f>
        <v>830000</v>
      </c>
    </row>
    <row r="322" spans="1:5" ht="13.5" customHeight="1">
      <c r="A322" s="25"/>
      <c r="B322" s="51">
        <v>6805</v>
      </c>
      <c r="C322" s="55" t="s">
        <v>199</v>
      </c>
      <c r="D322" s="35">
        <v>830000</v>
      </c>
      <c r="E322" s="36">
        <f>D322</f>
        <v>830000</v>
      </c>
    </row>
    <row r="323" spans="1:5" ht="13.5" customHeight="1">
      <c r="A323" s="25"/>
      <c r="B323" s="52">
        <v>6850</v>
      </c>
      <c r="C323" s="53" t="s">
        <v>98</v>
      </c>
      <c r="D323" s="92">
        <f>SUM(D324:D326)</f>
        <v>40010000</v>
      </c>
      <c r="E323" s="93">
        <f>SUM(E324:E326)</f>
        <v>40010000</v>
      </c>
    </row>
    <row r="324" spans="1:5" ht="13.5" customHeight="1">
      <c r="A324" s="25"/>
      <c r="B324" s="51">
        <v>6852</v>
      </c>
      <c r="C324" s="55" t="s">
        <v>201</v>
      </c>
      <c r="D324" s="35">
        <v>21405000</v>
      </c>
      <c r="E324" s="36">
        <f>D324</f>
        <v>21405000</v>
      </c>
    </row>
    <row r="325" spans="1:5" ht="13.5" customHeight="1">
      <c r="A325" s="25"/>
      <c r="B325" s="51">
        <v>6853</v>
      </c>
      <c r="C325" s="55" t="s">
        <v>200</v>
      </c>
      <c r="D325" s="35">
        <v>7690000</v>
      </c>
      <c r="E325" s="36">
        <f>D325</f>
        <v>7690000</v>
      </c>
    </row>
    <row r="326" spans="1:5" ht="13.5" customHeight="1">
      <c r="A326" s="25"/>
      <c r="B326" s="51">
        <v>6899</v>
      </c>
      <c r="C326" s="54" t="s">
        <v>45</v>
      </c>
      <c r="D326" s="35">
        <v>10915000</v>
      </c>
      <c r="E326" s="36">
        <f>D326</f>
        <v>10915000</v>
      </c>
    </row>
    <row r="327" spans="1:5" ht="13.5" customHeight="1">
      <c r="A327" s="25"/>
      <c r="B327" s="52">
        <v>6900</v>
      </c>
      <c r="C327" s="53" t="s">
        <v>99</v>
      </c>
      <c r="D327" s="33">
        <f>SUM(D328:D335)</f>
        <v>1026161910</v>
      </c>
      <c r="E327" s="34">
        <f>SUM(E328:E335)</f>
        <v>1026161910</v>
      </c>
    </row>
    <row r="328" spans="1:5" ht="13.5" customHeight="1">
      <c r="A328" s="25"/>
      <c r="B328" s="51">
        <v>6902</v>
      </c>
      <c r="C328" s="59" t="s">
        <v>100</v>
      </c>
      <c r="D328" s="35">
        <v>109788710</v>
      </c>
      <c r="E328" s="36">
        <f>D328</f>
        <v>109788710</v>
      </c>
    </row>
    <row r="329" spans="1:5" ht="13.5" customHeight="1">
      <c r="A329" s="25"/>
      <c r="B329" s="51">
        <v>6907</v>
      </c>
      <c r="C329" s="59" t="s">
        <v>202</v>
      </c>
      <c r="D329" s="35">
        <v>145965900</v>
      </c>
      <c r="E329" s="36">
        <f aca="true" t="shared" si="7" ref="E329:E335">D329</f>
        <v>145965900</v>
      </c>
    </row>
    <row r="330" spans="1:5" ht="13.5" customHeight="1">
      <c r="A330" s="25"/>
      <c r="B330" s="51">
        <v>6908</v>
      </c>
      <c r="C330" s="59" t="s">
        <v>104</v>
      </c>
      <c r="D330" s="35">
        <v>64415000</v>
      </c>
      <c r="E330" s="36">
        <f t="shared" si="7"/>
        <v>64415000</v>
      </c>
    </row>
    <row r="331" spans="1:5" ht="13.5" customHeight="1">
      <c r="A331" s="25"/>
      <c r="B331" s="51">
        <v>6912</v>
      </c>
      <c r="C331" s="59" t="s">
        <v>203</v>
      </c>
      <c r="D331" s="35">
        <v>25138500</v>
      </c>
      <c r="E331" s="36">
        <f t="shared" si="7"/>
        <v>25138500</v>
      </c>
    </row>
    <row r="332" spans="1:5" ht="13.5" customHeight="1">
      <c r="A332" s="25"/>
      <c r="B332" s="51">
        <v>6917</v>
      </c>
      <c r="C332" s="60" t="s">
        <v>204</v>
      </c>
      <c r="D332" s="35">
        <v>27700000</v>
      </c>
      <c r="E332" s="36">
        <f t="shared" si="7"/>
        <v>27700000</v>
      </c>
    </row>
    <row r="333" spans="1:5" ht="13.5" customHeight="1">
      <c r="A333" s="25"/>
      <c r="B333" s="51">
        <v>6918</v>
      </c>
      <c r="C333" s="59" t="s">
        <v>163</v>
      </c>
      <c r="D333" s="35">
        <v>603212000</v>
      </c>
      <c r="E333" s="36">
        <f t="shared" si="7"/>
        <v>603212000</v>
      </c>
    </row>
    <row r="334" spans="1:5" ht="13.5" customHeight="1" thickBot="1">
      <c r="A334" s="27"/>
      <c r="B334" s="56">
        <v>6921</v>
      </c>
      <c r="C334" s="110" t="s">
        <v>109</v>
      </c>
      <c r="D334" s="47">
        <v>10221000</v>
      </c>
      <c r="E334" s="48">
        <f t="shared" si="7"/>
        <v>10221000</v>
      </c>
    </row>
    <row r="335" spans="1:5" ht="13.5" customHeight="1" thickTop="1">
      <c r="A335" s="28"/>
      <c r="B335" s="58">
        <v>6949</v>
      </c>
      <c r="C335" s="116" t="s">
        <v>111</v>
      </c>
      <c r="D335" s="35">
        <v>39720800</v>
      </c>
      <c r="E335" s="36">
        <f t="shared" si="7"/>
        <v>39720800</v>
      </c>
    </row>
    <row r="336" spans="1:5" ht="13.5" customHeight="1">
      <c r="A336" s="25"/>
      <c r="B336" s="52">
        <v>7000</v>
      </c>
      <c r="C336" s="61" t="s">
        <v>112</v>
      </c>
      <c r="D336" s="33">
        <f>SUM(D337:D345)</f>
        <v>4654770174</v>
      </c>
      <c r="E336" s="34">
        <f>SUM(E337:E345)</f>
        <v>4654770174</v>
      </c>
    </row>
    <row r="337" spans="1:5" ht="13.5" customHeight="1">
      <c r="A337" s="25"/>
      <c r="B337" s="51">
        <v>7001</v>
      </c>
      <c r="C337" s="59" t="s">
        <v>164</v>
      </c>
      <c r="D337" s="35">
        <v>180079007</v>
      </c>
      <c r="E337" s="36">
        <f>D337</f>
        <v>180079007</v>
      </c>
    </row>
    <row r="338" spans="1:5" ht="13.5" customHeight="1">
      <c r="A338" s="25"/>
      <c r="B338" s="51">
        <v>7002</v>
      </c>
      <c r="C338" s="59" t="s">
        <v>114</v>
      </c>
      <c r="D338" s="35">
        <v>10390000</v>
      </c>
      <c r="E338" s="36">
        <f aca="true" t="shared" si="8" ref="E338:E345">D338</f>
        <v>10390000</v>
      </c>
    </row>
    <row r="339" spans="1:5" ht="13.5" customHeight="1">
      <c r="A339" s="25"/>
      <c r="B339" s="51">
        <v>7003</v>
      </c>
      <c r="C339" s="59" t="s">
        <v>165</v>
      </c>
      <c r="D339" s="35">
        <v>99485517</v>
      </c>
      <c r="E339" s="36">
        <f t="shared" si="8"/>
        <v>99485517</v>
      </c>
    </row>
    <row r="340" spans="1:5" ht="13.5" customHeight="1">
      <c r="A340" s="25"/>
      <c r="B340" s="51">
        <v>7004</v>
      </c>
      <c r="C340" s="59" t="s">
        <v>116</v>
      </c>
      <c r="D340" s="35">
        <v>6700000</v>
      </c>
      <c r="E340" s="36">
        <f t="shared" si="8"/>
        <v>6700000</v>
      </c>
    </row>
    <row r="341" spans="1:5" ht="13.5" customHeight="1">
      <c r="A341" s="25"/>
      <c r="B341" s="51">
        <v>7006</v>
      </c>
      <c r="C341" s="59" t="s">
        <v>117</v>
      </c>
      <c r="D341" s="35">
        <v>1005000</v>
      </c>
      <c r="E341" s="36">
        <f t="shared" si="8"/>
        <v>1005000</v>
      </c>
    </row>
    <row r="342" spans="1:5" ht="13.5" customHeight="1">
      <c r="A342" s="25"/>
      <c r="B342" s="51">
        <v>7012</v>
      </c>
      <c r="C342" s="59" t="s">
        <v>118</v>
      </c>
      <c r="D342" s="35">
        <v>1381503450</v>
      </c>
      <c r="E342" s="36">
        <f t="shared" si="8"/>
        <v>1381503450</v>
      </c>
    </row>
    <row r="343" spans="1:5" ht="13.5" customHeight="1">
      <c r="A343" s="25"/>
      <c r="B343" s="51">
        <v>7013</v>
      </c>
      <c r="C343" s="17" t="s">
        <v>119</v>
      </c>
      <c r="D343" s="35">
        <v>21500000</v>
      </c>
      <c r="E343" s="36">
        <f t="shared" si="8"/>
        <v>21500000</v>
      </c>
    </row>
    <row r="344" spans="1:5" ht="13.5" customHeight="1">
      <c r="A344" s="25"/>
      <c r="B344" s="51">
        <v>7017</v>
      </c>
      <c r="C344" s="59" t="s">
        <v>166</v>
      </c>
      <c r="D344" s="35">
        <v>280655900</v>
      </c>
      <c r="E344" s="36">
        <f t="shared" si="8"/>
        <v>280655900</v>
      </c>
    </row>
    <row r="345" spans="1:5" ht="13.5" customHeight="1">
      <c r="A345" s="25"/>
      <c r="B345" s="51">
        <v>7049</v>
      </c>
      <c r="C345" s="59" t="s">
        <v>121</v>
      </c>
      <c r="D345" s="35">
        <v>2673451300</v>
      </c>
      <c r="E345" s="36">
        <f t="shared" si="8"/>
        <v>2673451300</v>
      </c>
    </row>
    <row r="346" spans="1:5" ht="13.5" customHeight="1">
      <c r="A346" s="24">
        <v>1.3</v>
      </c>
      <c r="B346" s="120" t="s">
        <v>122</v>
      </c>
      <c r="C346" s="121"/>
      <c r="D346" s="33">
        <f>D347+D354+D356</f>
        <v>1514304148</v>
      </c>
      <c r="E346" s="34">
        <f>E347+E354+E356</f>
        <v>1514304148</v>
      </c>
    </row>
    <row r="347" spans="1:5" ht="13.5" customHeight="1">
      <c r="A347" s="25"/>
      <c r="B347" s="52">
        <v>7750</v>
      </c>
      <c r="C347" s="53" t="s">
        <v>121</v>
      </c>
      <c r="D347" s="33">
        <f>SUM(D348:D353)</f>
        <v>444402000</v>
      </c>
      <c r="E347" s="34">
        <f>SUM(E348:E353)</f>
        <v>444402000</v>
      </c>
    </row>
    <row r="348" spans="1:5" ht="13.5" customHeight="1">
      <c r="A348" s="25"/>
      <c r="B348" s="51">
        <v>7752</v>
      </c>
      <c r="C348" s="54" t="s">
        <v>123</v>
      </c>
      <c r="D348" s="35">
        <v>125920000</v>
      </c>
      <c r="E348" s="36">
        <f>D348</f>
        <v>125920000</v>
      </c>
    </row>
    <row r="349" spans="1:5" ht="13.5" customHeight="1">
      <c r="A349" s="25"/>
      <c r="B349" s="51">
        <v>7756</v>
      </c>
      <c r="C349" s="55" t="s">
        <v>205</v>
      </c>
      <c r="D349" s="44">
        <v>13527000</v>
      </c>
      <c r="E349" s="45">
        <f>D349</f>
        <v>13527000</v>
      </c>
    </row>
    <row r="350" spans="1:5" ht="13.5" customHeight="1">
      <c r="A350" s="25"/>
      <c r="B350" s="51">
        <v>7757</v>
      </c>
      <c r="C350" s="55" t="s">
        <v>206</v>
      </c>
      <c r="D350" s="35">
        <v>18268500</v>
      </c>
      <c r="E350" s="36">
        <f>D350</f>
        <v>18268500</v>
      </c>
    </row>
    <row r="351" spans="1:5" ht="13.5" customHeight="1">
      <c r="A351" s="25"/>
      <c r="B351" s="51">
        <v>7758</v>
      </c>
      <c r="C351" s="55" t="s">
        <v>207</v>
      </c>
      <c r="D351" s="35">
        <v>5000000</v>
      </c>
      <c r="E351" s="36">
        <f>D351</f>
        <v>5000000</v>
      </c>
    </row>
    <row r="352" spans="1:5" ht="13.5" customHeight="1">
      <c r="A352" s="25"/>
      <c r="B352" s="51">
        <v>7761</v>
      </c>
      <c r="C352" s="54" t="s">
        <v>126</v>
      </c>
      <c r="D352" s="35">
        <v>123550500</v>
      </c>
      <c r="E352" s="36">
        <f>D352</f>
        <v>123550500</v>
      </c>
    </row>
    <row r="353" spans="1:5" ht="13.5" customHeight="1">
      <c r="A353" s="25"/>
      <c r="B353" s="51">
        <v>7799</v>
      </c>
      <c r="C353" s="54" t="s">
        <v>127</v>
      </c>
      <c r="D353" s="35">
        <v>158136000</v>
      </c>
      <c r="E353" s="36">
        <f>D353</f>
        <v>158136000</v>
      </c>
    </row>
    <row r="354" spans="1:5" ht="13.5" customHeight="1">
      <c r="A354" s="25"/>
      <c r="B354" s="52">
        <v>7850</v>
      </c>
      <c r="C354" s="62" t="s">
        <v>167</v>
      </c>
      <c r="D354" s="33">
        <f>SUM(D355:D355)</f>
        <v>116461600</v>
      </c>
      <c r="E354" s="34">
        <f>SUM(E355:E355)</f>
        <v>116461600</v>
      </c>
    </row>
    <row r="355" spans="1:5" ht="13.5" customHeight="1">
      <c r="A355" s="29"/>
      <c r="B355" s="86">
        <v>7899</v>
      </c>
      <c r="C355" s="108" t="s">
        <v>45</v>
      </c>
      <c r="D355" s="88">
        <v>116461600</v>
      </c>
      <c r="E355" s="89">
        <f>D355</f>
        <v>116461600</v>
      </c>
    </row>
    <row r="356" spans="1:5" ht="13.5" customHeight="1">
      <c r="A356" s="25"/>
      <c r="B356" s="52">
        <v>7950</v>
      </c>
      <c r="C356" s="62" t="s">
        <v>129</v>
      </c>
      <c r="D356" s="92">
        <f>SUM(D357:D357)</f>
        <v>953440548</v>
      </c>
      <c r="E356" s="93">
        <f>SUM(E357:E357)</f>
        <v>953440548</v>
      </c>
    </row>
    <row r="357" spans="1:5" ht="13.5" customHeight="1">
      <c r="A357" s="25"/>
      <c r="B357" s="51">
        <v>7954</v>
      </c>
      <c r="C357" s="54" t="s">
        <v>133</v>
      </c>
      <c r="D357" s="35">
        <v>953440548</v>
      </c>
      <c r="E357" s="36">
        <f>D357</f>
        <v>953440548</v>
      </c>
    </row>
    <row r="358" spans="1:5" ht="13.5" customHeight="1">
      <c r="A358" s="24">
        <v>1.4</v>
      </c>
      <c r="B358" s="122" t="s">
        <v>134</v>
      </c>
      <c r="C358" s="123"/>
      <c r="D358" s="33">
        <f>D359+D361</f>
        <v>444059000</v>
      </c>
      <c r="E358" s="34">
        <f>E359+E361</f>
        <v>444059000</v>
      </c>
    </row>
    <row r="359" spans="1:5" ht="13.5" customHeight="1">
      <c r="A359" s="25"/>
      <c r="B359" s="52">
        <v>9000</v>
      </c>
      <c r="C359" s="53" t="s">
        <v>168</v>
      </c>
      <c r="D359" s="33">
        <f>SUM(D360:D360)</f>
        <v>49750000</v>
      </c>
      <c r="E359" s="34">
        <f>SUM(E360:E360)</f>
        <v>49750000</v>
      </c>
    </row>
    <row r="360" spans="1:5" ht="13.5" customHeight="1">
      <c r="A360" s="25"/>
      <c r="B360" s="51">
        <v>9003</v>
      </c>
      <c r="C360" s="54" t="s">
        <v>169</v>
      </c>
      <c r="D360" s="35">
        <v>49750000</v>
      </c>
      <c r="E360" s="36">
        <f>D360</f>
        <v>49750000</v>
      </c>
    </row>
    <row r="361" spans="1:5" ht="13.5" customHeight="1">
      <c r="A361" s="25"/>
      <c r="B361" s="52">
        <v>9050</v>
      </c>
      <c r="C361" s="53" t="s">
        <v>135</v>
      </c>
      <c r="D361" s="33">
        <f>SUM(D362:D363)</f>
        <v>394309000</v>
      </c>
      <c r="E361" s="34">
        <f>SUM(E362:E363)</f>
        <v>394309000</v>
      </c>
    </row>
    <row r="362" spans="1:5" ht="13.5" customHeight="1">
      <c r="A362" s="25"/>
      <c r="B362" s="63">
        <v>9061</v>
      </c>
      <c r="C362" s="55" t="s">
        <v>208</v>
      </c>
      <c r="D362" s="35">
        <v>13229000</v>
      </c>
      <c r="E362" s="36">
        <f>D362</f>
        <v>13229000</v>
      </c>
    </row>
    <row r="363" spans="1:5" ht="13.5" customHeight="1" thickBot="1">
      <c r="A363" s="27"/>
      <c r="B363" s="80">
        <v>9062</v>
      </c>
      <c r="C363" s="57" t="s">
        <v>105</v>
      </c>
      <c r="D363" s="47">
        <v>381080000</v>
      </c>
      <c r="E363" s="48">
        <f>D363</f>
        <v>381080000</v>
      </c>
    </row>
    <row r="364" spans="1:5" ht="14.25" customHeight="1" thickTop="1">
      <c r="A364" s="103"/>
      <c r="B364" s="104"/>
      <c r="C364" s="105"/>
      <c r="D364" s="106"/>
      <c r="E364" s="106"/>
    </row>
    <row r="365" spans="1:5" ht="15">
      <c r="A365" s="124" t="s">
        <v>209</v>
      </c>
      <c r="B365" s="124"/>
      <c r="C365" s="124"/>
      <c r="D365" s="124"/>
      <c r="E365" s="124"/>
    </row>
    <row r="366" spans="1:5" ht="16.5">
      <c r="A366" s="117" t="s">
        <v>215</v>
      </c>
      <c r="B366" s="117"/>
      <c r="C366" s="117"/>
      <c r="D366" s="117"/>
      <c r="E366" s="117"/>
    </row>
    <row r="372" spans="1:5" ht="16.5">
      <c r="A372" s="117" t="s">
        <v>216</v>
      </c>
      <c r="B372" s="117"/>
      <c r="C372" s="117"/>
      <c r="D372" s="117"/>
      <c r="E372" s="117"/>
    </row>
  </sheetData>
  <sheetProtection/>
  <mergeCells count="49">
    <mergeCell ref="A1:E1"/>
    <mergeCell ref="A3:C3"/>
    <mergeCell ref="A4:C4"/>
    <mergeCell ref="A2:E2"/>
    <mergeCell ref="B18:C18"/>
    <mergeCell ref="A5:E5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D7:E7"/>
    <mergeCell ref="A6:E6"/>
    <mergeCell ref="B130:C1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64:C64"/>
    <mergeCell ref="B265:C265"/>
    <mergeCell ref="B146:C146"/>
    <mergeCell ref="B154:C154"/>
    <mergeCell ref="B156:C156"/>
    <mergeCell ref="B168:C168"/>
    <mergeCell ref="B212:C212"/>
    <mergeCell ref="B217:C217"/>
    <mergeCell ref="B226:C226"/>
    <mergeCell ref="B262:C262"/>
    <mergeCell ref="B263:C263"/>
    <mergeCell ref="B264:C264"/>
    <mergeCell ref="B227:C227"/>
    <mergeCell ref="B155:C155"/>
    <mergeCell ref="A372:E372"/>
    <mergeCell ref="B291:C291"/>
    <mergeCell ref="B346:C346"/>
    <mergeCell ref="B358:C358"/>
    <mergeCell ref="A365:E365"/>
    <mergeCell ref="A366:E366"/>
  </mergeCells>
  <printOptions/>
  <pageMargins left="0.5" right="0.25" top="0.5" bottom="0.25" header="0" footer="0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MyPC</cp:lastModifiedBy>
  <cp:lastPrinted>2015-08-27T08:55:24Z</cp:lastPrinted>
  <dcterms:created xsi:type="dcterms:W3CDTF">2015-08-24T08:02:25Z</dcterms:created>
  <dcterms:modified xsi:type="dcterms:W3CDTF">2015-08-28T01:29:22Z</dcterms:modified>
  <cp:category/>
  <cp:version/>
  <cp:contentType/>
  <cp:contentStatus/>
</cp:coreProperties>
</file>